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!F4006_Excel 2013 範例實作\範例檔案\Ch14\"/>
    </mc:Choice>
  </mc:AlternateContent>
  <bookViews>
    <workbookView xWindow="624" yWindow="96" windowWidth="13692" windowHeight="8928" tabRatio="844" activeTab="5"/>
  </bookViews>
  <sheets>
    <sheet name="員工基本資料" sheetId="13" r:id="rId1"/>
    <sheet name="所得扣繳稅額表" sheetId="18" r:id="rId2"/>
    <sheet name="勞保負擔金額表" sheetId="19" r:id="rId3"/>
    <sheet name="健保負擔金額表" sheetId="20" r:id="rId4"/>
    <sheet name="薪資表" sheetId="16" r:id="rId5"/>
    <sheet name="轉帳明細" sheetId="17" r:id="rId6"/>
  </sheets>
  <definedNames>
    <definedName name="所得稅額表">所得扣繳稅額表!$A$3:$G$68</definedName>
    <definedName name="員工姓名">員工基本資料!$A$3:$A$32</definedName>
    <definedName name="員工基本資料">員工基本資料!$A$3:$F$32</definedName>
    <definedName name="健保負擔表">健保負擔金額表!$C$6:$G$58</definedName>
    <definedName name="勞保負擔表">勞保負擔金額表!$A$3:$C$22</definedName>
  </definedNames>
  <calcPr calcId="152511"/>
</workbook>
</file>

<file path=xl/calcChain.xml><?xml version="1.0" encoding="utf-8"?>
<calcChain xmlns="http://schemas.openxmlformats.org/spreadsheetml/2006/main">
  <c r="I58" i="20" l="1"/>
  <c r="H58" i="20"/>
  <c r="F58" i="20"/>
  <c r="D58" i="20"/>
  <c r="E58" i="20" s="1"/>
  <c r="I57" i="20"/>
  <c r="H57" i="20"/>
  <c r="D57" i="20"/>
  <c r="G57" i="20" s="1"/>
  <c r="I56" i="20"/>
  <c r="H56" i="20"/>
  <c r="G56" i="20"/>
  <c r="F56" i="20"/>
  <c r="D56" i="20"/>
  <c r="E56" i="20" s="1"/>
  <c r="I55" i="20"/>
  <c r="H55" i="20"/>
  <c r="D55" i="20"/>
  <c r="G55" i="20" s="1"/>
  <c r="I54" i="20"/>
  <c r="H54" i="20"/>
  <c r="G54" i="20"/>
  <c r="F54" i="20"/>
  <c r="D54" i="20"/>
  <c r="E54" i="20" s="1"/>
  <c r="I53" i="20"/>
  <c r="H53" i="20"/>
  <c r="D53" i="20"/>
  <c r="G53" i="20" s="1"/>
  <c r="I52" i="20"/>
  <c r="H52" i="20"/>
  <c r="G52" i="20"/>
  <c r="F52" i="20"/>
  <c r="D52" i="20"/>
  <c r="E52" i="20" s="1"/>
  <c r="I51" i="20"/>
  <c r="H51" i="20"/>
  <c r="D51" i="20"/>
  <c r="G51" i="20" s="1"/>
  <c r="I50" i="20"/>
  <c r="H50" i="20"/>
  <c r="G50" i="20"/>
  <c r="F50" i="20"/>
  <c r="D50" i="20"/>
  <c r="E50" i="20" s="1"/>
  <c r="I49" i="20"/>
  <c r="H49" i="20"/>
  <c r="D49" i="20"/>
  <c r="G49" i="20" s="1"/>
  <c r="I48" i="20"/>
  <c r="H48" i="20"/>
  <c r="G48" i="20"/>
  <c r="F48" i="20"/>
  <c r="D48" i="20"/>
  <c r="E48" i="20" s="1"/>
  <c r="I47" i="20"/>
  <c r="H47" i="20"/>
  <c r="D47" i="20"/>
  <c r="G47" i="20" s="1"/>
  <c r="I46" i="20"/>
  <c r="H46" i="20"/>
  <c r="G46" i="20"/>
  <c r="F46" i="20"/>
  <c r="D46" i="20"/>
  <c r="E46" i="20" s="1"/>
  <c r="I45" i="20"/>
  <c r="H45" i="20"/>
  <c r="D45" i="20"/>
  <c r="G45" i="20" s="1"/>
  <c r="I44" i="20"/>
  <c r="H44" i="20"/>
  <c r="G44" i="20"/>
  <c r="F44" i="20"/>
  <c r="D44" i="20"/>
  <c r="E44" i="20" s="1"/>
  <c r="I43" i="20"/>
  <c r="H43" i="20"/>
  <c r="D43" i="20"/>
  <c r="G43" i="20" s="1"/>
  <c r="I42" i="20"/>
  <c r="H42" i="20"/>
  <c r="G42" i="20"/>
  <c r="F42" i="20"/>
  <c r="D42" i="20"/>
  <c r="E42" i="20" s="1"/>
  <c r="I41" i="20"/>
  <c r="H41" i="20"/>
  <c r="D41" i="20"/>
  <c r="G41" i="20" s="1"/>
  <c r="I40" i="20"/>
  <c r="H40" i="20"/>
  <c r="G40" i="20"/>
  <c r="F40" i="20"/>
  <c r="D40" i="20"/>
  <c r="E40" i="20" s="1"/>
  <c r="I39" i="20"/>
  <c r="H39" i="20"/>
  <c r="D39" i="20"/>
  <c r="G39" i="20" s="1"/>
  <c r="I38" i="20"/>
  <c r="H38" i="20"/>
  <c r="G38" i="20"/>
  <c r="F38" i="20"/>
  <c r="D38" i="20"/>
  <c r="E38" i="20" s="1"/>
  <c r="I37" i="20"/>
  <c r="H37" i="20"/>
  <c r="D37" i="20"/>
  <c r="G37" i="20" s="1"/>
  <c r="I36" i="20"/>
  <c r="H36" i="20"/>
  <c r="G36" i="20"/>
  <c r="F36" i="20"/>
  <c r="D36" i="20"/>
  <c r="E36" i="20" s="1"/>
  <c r="I35" i="20"/>
  <c r="H35" i="20"/>
  <c r="D35" i="20"/>
  <c r="G35" i="20" s="1"/>
  <c r="I34" i="20"/>
  <c r="H34" i="20"/>
  <c r="G34" i="20"/>
  <c r="F34" i="20"/>
  <c r="D34" i="20"/>
  <c r="E34" i="20" s="1"/>
  <c r="I33" i="20"/>
  <c r="H33" i="20"/>
  <c r="D33" i="20"/>
  <c r="G33" i="20" s="1"/>
  <c r="I32" i="20"/>
  <c r="H32" i="20"/>
  <c r="G32" i="20"/>
  <c r="F32" i="20"/>
  <c r="D32" i="20"/>
  <c r="E32" i="20" s="1"/>
  <c r="I31" i="20"/>
  <c r="H31" i="20"/>
  <c r="D31" i="20"/>
  <c r="G31" i="20" s="1"/>
  <c r="I30" i="20"/>
  <c r="H30" i="20"/>
  <c r="G30" i="20"/>
  <c r="F30" i="20"/>
  <c r="D30" i="20"/>
  <c r="E30" i="20" s="1"/>
  <c r="I29" i="20"/>
  <c r="H29" i="20"/>
  <c r="D29" i="20"/>
  <c r="G29" i="20" s="1"/>
  <c r="I28" i="20"/>
  <c r="H28" i="20"/>
  <c r="G28" i="20"/>
  <c r="F28" i="20"/>
  <c r="D28" i="20"/>
  <c r="E28" i="20" s="1"/>
  <c r="I27" i="20"/>
  <c r="H27" i="20"/>
  <c r="D27" i="20"/>
  <c r="G27" i="20" s="1"/>
  <c r="I26" i="20"/>
  <c r="H26" i="20"/>
  <c r="G26" i="20"/>
  <c r="F26" i="20"/>
  <c r="D26" i="20"/>
  <c r="E26" i="20" s="1"/>
  <c r="I25" i="20"/>
  <c r="H25" i="20"/>
  <c r="D25" i="20"/>
  <c r="G25" i="20" s="1"/>
  <c r="I24" i="20"/>
  <c r="H24" i="20"/>
  <c r="G24" i="20"/>
  <c r="F24" i="20"/>
  <c r="D24" i="20"/>
  <c r="E24" i="20" s="1"/>
  <c r="I23" i="20"/>
  <c r="H23" i="20"/>
  <c r="D23" i="20"/>
  <c r="G23" i="20" s="1"/>
  <c r="I22" i="20"/>
  <c r="H22" i="20"/>
  <c r="G22" i="20"/>
  <c r="F22" i="20"/>
  <c r="D22" i="20"/>
  <c r="E22" i="20" s="1"/>
  <c r="I21" i="20"/>
  <c r="H21" i="20"/>
  <c r="D21" i="20"/>
  <c r="G21" i="20" s="1"/>
  <c r="I20" i="20"/>
  <c r="H20" i="20"/>
  <c r="G20" i="20"/>
  <c r="F20" i="20"/>
  <c r="D20" i="20"/>
  <c r="E20" i="20" s="1"/>
  <c r="I19" i="20"/>
  <c r="H19" i="20"/>
  <c r="D19" i="20"/>
  <c r="G19" i="20" s="1"/>
  <c r="I18" i="20"/>
  <c r="H18" i="20"/>
  <c r="G18" i="20"/>
  <c r="F18" i="20"/>
  <c r="D18" i="20"/>
  <c r="E18" i="20" s="1"/>
  <c r="I17" i="20"/>
  <c r="H17" i="20"/>
  <c r="D17" i="20"/>
  <c r="G17" i="20" s="1"/>
  <c r="I16" i="20"/>
  <c r="H16" i="20"/>
  <c r="G16" i="20"/>
  <c r="F16" i="20"/>
  <c r="D16" i="20"/>
  <c r="E16" i="20" s="1"/>
  <c r="I15" i="20"/>
  <c r="H15" i="20"/>
  <c r="D15" i="20"/>
  <c r="G15" i="20" s="1"/>
  <c r="I14" i="20"/>
  <c r="H14" i="20"/>
  <c r="G14" i="20"/>
  <c r="F14" i="20"/>
  <c r="D14" i="20"/>
  <c r="E14" i="20" s="1"/>
  <c r="I13" i="20"/>
  <c r="H13" i="20"/>
  <c r="D13" i="20"/>
  <c r="G13" i="20" s="1"/>
  <c r="I12" i="20"/>
  <c r="H12" i="20"/>
  <c r="G12" i="20"/>
  <c r="F12" i="20"/>
  <c r="D12" i="20"/>
  <c r="E12" i="20" s="1"/>
  <c r="I11" i="20"/>
  <c r="H11" i="20"/>
  <c r="D11" i="20"/>
  <c r="G11" i="20" s="1"/>
  <c r="I10" i="20"/>
  <c r="H10" i="20"/>
  <c r="G10" i="20"/>
  <c r="F10" i="20"/>
  <c r="D10" i="20"/>
  <c r="E10" i="20" s="1"/>
  <c r="I9" i="20"/>
  <c r="H9" i="20"/>
  <c r="D9" i="20"/>
  <c r="G9" i="20" s="1"/>
  <c r="I8" i="20"/>
  <c r="H8" i="20"/>
  <c r="G8" i="20"/>
  <c r="F8" i="20"/>
  <c r="D8" i="20"/>
  <c r="E8" i="20" s="1"/>
  <c r="I7" i="20"/>
  <c r="H7" i="20"/>
  <c r="D7" i="20"/>
  <c r="G7" i="20" s="1"/>
  <c r="I6" i="20"/>
  <c r="H6" i="20"/>
  <c r="G6" i="20"/>
  <c r="F6" i="20"/>
  <c r="D6" i="20"/>
  <c r="E6" i="20" s="1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9" i="19"/>
  <c r="B9" i="19"/>
  <c r="C8" i="19"/>
  <c r="B8" i="19"/>
  <c r="C7" i="19"/>
  <c r="B7" i="19"/>
  <c r="C6" i="19"/>
  <c r="B6" i="19"/>
  <c r="C5" i="19"/>
  <c r="B5" i="19"/>
  <c r="C4" i="19"/>
  <c r="B4" i="19"/>
  <c r="C3" i="19"/>
  <c r="B3" i="19"/>
  <c r="G58" i="20" l="1"/>
  <c r="E9" i="20"/>
  <c r="E13" i="20"/>
  <c r="E17" i="20"/>
  <c r="E21" i="20"/>
  <c r="E25" i="20"/>
  <c r="E29" i="20"/>
  <c r="E33" i="20"/>
  <c r="E37" i="20"/>
  <c r="E41" i="20"/>
  <c r="E49" i="20"/>
  <c r="E51" i="20"/>
  <c r="E55" i="20"/>
  <c r="E57" i="20"/>
  <c r="F7" i="20"/>
  <c r="F9" i="20"/>
  <c r="F11" i="20"/>
  <c r="F13" i="20"/>
  <c r="F15" i="20"/>
  <c r="F17" i="20"/>
  <c r="F19" i="20"/>
  <c r="F21" i="20"/>
  <c r="F23" i="20"/>
  <c r="F25" i="20"/>
  <c r="F27" i="20"/>
  <c r="F29" i="20"/>
  <c r="F31" i="20"/>
  <c r="F33" i="20"/>
  <c r="F35" i="20"/>
  <c r="F37" i="20"/>
  <c r="F39" i="20"/>
  <c r="F41" i="20"/>
  <c r="F43" i="20"/>
  <c r="F45" i="20"/>
  <c r="F47" i="20"/>
  <c r="F49" i="20"/>
  <c r="F51" i="20"/>
  <c r="F53" i="20"/>
  <c r="F55" i="20"/>
  <c r="F57" i="20"/>
  <c r="E7" i="20"/>
  <c r="E11" i="20"/>
  <c r="E15" i="20"/>
  <c r="E19" i="20"/>
  <c r="E23" i="20"/>
  <c r="E27" i="20"/>
  <c r="E31" i="20"/>
  <c r="E35" i="20"/>
  <c r="E39" i="20"/>
  <c r="E43" i="20"/>
  <c r="E45" i="20"/>
  <c r="E47" i="20"/>
  <c r="E53" i="20"/>
  <c r="G4" i="16" l="1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" i="16"/>
  <c r="F4" i="16" l="1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" i="16"/>
  <c r="E32" i="16"/>
  <c r="I32" i="16" s="1"/>
  <c r="J32" i="16" s="1"/>
  <c r="E4" i="16"/>
  <c r="I4" i="16" s="1"/>
  <c r="J4" i="16" s="1"/>
  <c r="E5" i="16"/>
  <c r="I5" i="16" s="1"/>
  <c r="J5" i="16" s="1"/>
  <c r="E6" i="16"/>
  <c r="E7" i="16"/>
  <c r="E8" i="16"/>
  <c r="I8" i="16" s="1"/>
  <c r="J8" i="16" s="1"/>
  <c r="E9" i="16"/>
  <c r="I9" i="16" s="1"/>
  <c r="J9" i="16" s="1"/>
  <c r="E10" i="16"/>
  <c r="E11" i="16"/>
  <c r="E12" i="16"/>
  <c r="I12" i="16" s="1"/>
  <c r="J12" i="16" s="1"/>
  <c r="E13" i="16"/>
  <c r="I13" i="16" s="1"/>
  <c r="J13" i="16" s="1"/>
  <c r="E14" i="16"/>
  <c r="E15" i="16"/>
  <c r="E16" i="16"/>
  <c r="I16" i="16" s="1"/>
  <c r="J16" i="16" s="1"/>
  <c r="E17" i="16"/>
  <c r="I17" i="16" s="1"/>
  <c r="J17" i="16" s="1"/>
  <c r="E18" i="16"/>
  <c r="E19" i="16"/>
  <c r="E20" i="16"/>
  <c r="I20" i="16" s="1"/>
  <c r="J20" i="16" s="1"/>
  <c r="E21" i="16"/>
  <c r="I21" i="16" s="1"/>
  <c r="J21" i="16" s="1"/>
  <c r="E22" i="16"/>
  <c r="E23" i="16"/>
  <c r="E24" i="16"/>
  <c r="I24" i="16" s="1"/>
  <c r="J24" i="16" s="1"/>
  <c r="E25" i="16"/>
  <c r="I25" i="16" s="1"/>
  <c r="J25" i="16" s="1"/>
  <c r="E26" i="16"/>
  <c r="E27" i="16"/>
  <c r="E28" i="16"/>
  <c r="I28" i="16" s="1"/>
  <c r="J28" i="16" s="1"/>
  <c r="E29" i="16"/>
  <c r="I29" i="16" s="1"/>
  <c r="J29" i="16" s="1"/>
  <c r="E30" i="16"/>
  <c r="E31" i="16"/>
  <c r="E3" i="16"/>
  <c r="I3" i="16" s="1"/>
  <c r="J3" i="16" s="1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" i="16"/>
  <c r="I31" i="16" l="1"/>
  <c r="J31" i="16" s="1"/>
  <c r="I23" i="16"/>
  <c r="J23" i="16" s="1"/>
  <c r="I15" i="16"/>
  <c r="J15" i="16" s="1"/>
  <c r="I11" i="16"/>
  <c r="J11" i="16" s="1"/>
  <c r="I7" i="16"/>
  <c r="J7" i="16" s="1"/>
  <c r="I30" i="16"/>
  <c r="J30" i="16" s="1"/>
  <c r="I26" i="16"/>
  <c r="J26" i="16" s="1"/>
  <c r="I22" i="16"/>
  <c r="J22" i="16" s="1"/>
  <c r="I18" i="16"/>
  <c r="J18" i="16" s="1"/>
  <c r="I14" i="16"/>
  <c r="J14" i="16" s="1"/>
  <c r="I10" i="16"/>
  <c r="J10" i="16" s="1"/>
  <c r="I6" i="16"/>
  <c r="J6" i="16" s="1"/>
  <c r="I27" i="16"/>
  <c r="J27" i="16" s="1"/>
  <c r="I19" i="16"/>
  <c r="J19" i="16" s="1"/>
</calcChain>
</file>

<file path=xl/sharedStrings.xml><?xml version="1.0" encoding="utf-8"?>
<sst xmlns="http://schemas.openxmlformats.org/spreadsheetml/2006/main" count="251" uniqueCount="228">
  <si>
    <t>扶養人數</t>
  </si>
  <si>
    <t>薪資</t>
  </si>
  <si>
    <t>所得</t>
  </si>
  <si>
    <t>員工姓名</t>
    <phoneticPr fontId="5" type="noConversion"/>
  </si>
  <si>
    <t>部門</t>
    <phoneticPr fontId="5" type="noConversion"/>
  </si>
  <si>
    <t>銀行帳號</t>
    <phoneticPr fontId="5" type="noConversion"/>
  </si>
  <si>
    <t>扶養人數</t>
    <phoneticPr fontId="5" type="noConversion"/>
  </si>
  <si>
    <t>本薪</t>
    <phoneticPr fontId="5" type="noConversion"/>
  </si>
  <si>
    <t>205-163401</t>
    <phoneticPr fontId="5" type="noConversion"/>
  </si>
  <si>
    <t>205-161403</t>
    <phoneticPr fontId="5" type="noConversion"/>
  </si>
  <si>
    <t>205-163561</t>
    <phoneticPr fontId="5" type="noConversion"/>
  </si>
  <si>
    <t>管理部</t>
    <phoneticPr fontId="5" type="noConversion"/>
  </si>
  <si>
    <t>205-161204</t>
    <phoneticPr fontId="5" type="noConversion"/>
  </si>
  <si>
    <t>SoGood 公司員工基本資料</t>
    <phoneticPr fontId="5" type="noConversion"/>
  </si>
  <si>
    <t>吳美麗</t>
    <phoneticPr fontId="5" type="noConversion"/>
  </si>
  <si>
    <t>呂小婷</t>
    <phoneticPr fontId="5" type="noConversion"/>
  </si>
  <si>
    <t>林裕暐</t>
    <phoneticPr fontId="5" type="noConversion"/>
  </si>
  <si>
    <t>徐誌明</t>
    <phoneticPr fontId="5" type="noConversion"/>
  </si>
  <si>
    <t>鍾小評</t>
    <phoneticPr fontId="5" type="noConversion"/>
  </si>
  <si>
    <t>沈威威</t>
    <phoneticPr fontId="5" type="noConversion"/>
  </si>
  <si>
    <t>施慧慧</t>
    <phoneticPr fontId="5" type="noConversion"/>
  </si>
  <si>
    <t>劉淑容</t>
    <phoneticPr fontId="5" type="noConversion"/>
  </si>
  <si>
    <t>黃震琪</t>
    <phoneticPr fontId="5" type="noConversion"/>
  </si>
  <si>
    <t>高聖慧</t>
    <phoneticPr fontId="5" type="noConversion"/>
  </si>
  <si>
    <t>林英俊</t>
    <phoneticPr fontId="5" type="noConversion"/>
  </si>
  <si>
    <t>錢貴鑫</t>
    <phoneticPr fontId="5" type="noConversion"/>
  </si>
  <si>
    <t>倪曉珮</t>
    <phoneticPr fontId="5" type="noConversion"/>
  </si>
  <si>
    <t>蘇義宏</t>
    <phoneticPr fontId="5" type="noConversion"/>
  </si>
  <si>
    <t>陳正霈</t>
    <phoneticPr fontId="5" type="noConversion"/>
  </si>
  <si>
    <t>吳佳楓</t>
    <phoneticPr fontId="5" type="noConversion"/>
  </si>
  <si>
    <t>崔成成</t>
    <phoneticPr fontId="5" type="noConversion"/>
  </si>
  <si>
    <t>王振耀</t>
    <phoneticPr fontId="5" type="noConversion"/>
  </si>
  <si>
    <t>張佳華</t>
    <phoneticPr fontId="5" type="noConversion"/>
  </si>
  <si>
    <t>李明如</t>
    <phoneticPr fontId="5" type="noConversion"/>
  </si>
  <si>
    <t>廖翠娥</t>
    <phoneticPr fontId="5" type="noConversion"/>
  </si>
  <si>
    <t>張春妹</t>
    <phoneticPr fontId="5" type="noConversion"/>
  </si>
  <si>
    <t>李素雯</t>
    <phoneticPr fontId="5" type="noConversion"/>
  </si>
  <si>
    <t>洪民傑</t>
    <phoneticPr fontId="5" type="noConversion"/>
  </si>
  <si>
    <t>江永成</t>
    <phoneticPr fontId="5" type="noConversion"/>
  </si>
  <si>
    <t>張立榮</t>
    <phoneticPr fontId="5" type="noConversion"/>
  </si>
  <si>
    <t>范怡吉</t>
    <phoneticPr fontId="5" type="noConversion"/>
  </si>
  <si>
    <t>陳宥鈞</t>
    <phoneticPr fontId="5" type="noConversion"/>
  </si>
  <si>
    <t>鄭嘉秀</t>
    <phoneticPr fontId="5" type="noConversion"/>
  </si>
  <si>
    <t>陳亦盈</t>
    <phoneticPr fontId="5" type="noConversion"/>
  </si>
  <si>
    <t>產品部</t>
    <phoneticPr fontId="5" type="noConversion"/>
  </si>
  <si>
    <t>財務部</t>
    <phoneticPr fontId="5" type="noConversion"/>
  </si>
  <si>
    <t>電腦室</t>
    <phoneticPr fontId="5" type="noConversion"/>
  </si>
  <si>
    <t>經銷部</t>
    <phoneticPr fontId="5" type="noConversion"/>
  </si>
  <si>
    <t>行銷部</t>
    <phoneticPr fontId="5" type="noConversion"/>
  </si>
  <si>
    <t>編輯部</t>
    <phoneticPr fontId="5" type="noConversion"/>
  </si>
  <si>
    <t>健保眷口人數</t>
    <phoneticPr fontId="5" type="noConversion"/>
  </si>
  <si>
    <t>205-163303</t>
    <phoneticPr fontId="5" type="noConversion"/>
  </si>
  <si>
    <t>205-163883</t>
    <phoneticPr fontId="5" type="noConversion"/>
  </si>
  <si>
    <t>205-163425</t>
    <phoneticPr fontId="5" type="noConversion"/>
  </si>
  <si>
    <t>206-134565</t>
    <phoneticPr fontId="5" type="noConversion"/>
  </si>
  <si>
    <t>206-213659</t>
    <phoneticPr fontId="5" type="noConversion"/>
  </si>
  <si>
    <t>205-324877</t>
    <phoneticPr fontId="5" type="noConversion"/>
  </si>
  <si>
    <t>205-354126</t>
    <phoneticPr fontId="5" type="noConversion"/>
  </si>
  <si>
    <t>206-135554</t>
    <phoneticPr fontId="5" type="noConversion"/>
  </si>
  <si>
    <t>206-256871</t>
    <phoneticPr fontId="5" type="noConversion"/>
  </si>
  <si>
    <t>205-213253</t>
    <phoneticPr fontId="5" type="noConversion"/>
  </si>
  <si>
    <t>205-365871</t>
    <phoneticPr fontId="5" type="noConversion"/>
  </si>
  <si>
    <t>206-844135</t>
    <phoneticPr fontId="5" type="noConversion"/>
  </si>
  <si>
    <t>206-332356</t>
    <phoneticPr fontId="5" type="noConversion"/>
  </si>
  <si>
    <t>205-541358</t>
    <phoneticPr fontId="5" type="noConversion"/>
  </si>
  <si>
    <t>205-358969</t>
    <phoneticPr fontId="5" type="noConversion"/>
  </si>
  <si>
    <t>206-212330</t>
    <phoneticPr fontId="5" type="noConversion"/>
  </si>
  <si>
    <t>205-844013</t>
    <phoneticPr fontId="5" type="noConversion"/>
  </si>
  <si>
    <t>205-358110</t>
    <phoneticPr fontId="5" type="noConversion"/>
  </si>
  <si>
    <t>206-354874</t>
    <phoneticPr fontId="5" type="noConversion"/>
  </si>
  <si>
    <t>206-221112</t>
    <phoneticPr fontId="5" type="noConversion"/>
  </si>
  <si>
    <t>205-312330</t>
    <phoneticPr fontId="5" type="noConversion"/>
  </si>
  <si>
    <t>205-125479</t>
    <phoneticPr fontId="5" type="noConversion"/>
  </si>
  <si>
    <t>205-358448</t>
    <phoneticPr fontId="5" type="noConversion"/>
  </si>
  <si>
    <t>206-359876</t>
    <phoneticPr fontId="5" type="noConversion"/>
  </si>
  <si>
    <t>205-336846</t>
    <phoneticPr fontId="5" type="noConversion"/>
  </si>
  <si>
    <t>206-213548</t>
    <phoneticPr fontId="5" type="noConversion"/>
  </si>
  <si>
    <t>金額</t>
    <phoneticPr fontId="5" type="noConversion"/>
  </si>
  <si>
    <t>負擔</t>
  </si>
  <si>
    <r>
      <rPr>
        <sz val="12"/>
        <rFont val="新細明體"/>
        <family val="1"/>
        <charset val="136"/>
      </rPr>
      <t>﹝公、民營事業、機構及有一定雇主之受雇者適用﹞</t>
    </r>
  </si>
  <si>
    <r>
      <rPr>
        <sz val="10"/>
        <rFont val="新細明體"/>
        <family val="1"/>
        <charset val="136"/>
      </rPr>
      <t>單位：新台幣元</t>
    </r>
  </si>
  <si>
    <t>69,501~70,000</t>
  </si>
  <si>
    <t>70,001~70,500</t>
  </si>
  <si>
    <t>70,501~71,000</t>
  </si>
  <si>
    <t>71,001~71,500</t>
  </si>
  <si>
    <t>71,501~72,000</t>
  </si>
  <si>
    <t>72,001~72,500</t>
  </si>
  <si>
    <t>72,501~73,000</t>
  </si>
  <si>
    <t>73,001~73,500</t>
  </si>
  <si>
    <t>73,501~74,000</t>
  </si>
  <si>
    <t>74,001~74,500</t>
  </si>
  <si>
    <t>74,501~75,000</t>
  </si>
  <si>
    <t>75,001~75,500</t>
  </si>
  <si>
    <t>75,501~76,000</t>
  </si>
  <si>
    <t>76,001~76,500</t>
  </si>
  <si>
    <t>76,501~77,000</t>
  </si>
  <si>
    <t>77,001~77,500</t>
  </si>
  <si>
    <t>77,501~78,000</t>
  </si>
  <si>
    <t>78,001~78,500</t>
  </si>
  <si>
    <t>78,501~79,000</t>
  </si>
  <si>
    <t>79,001~79,500</t>
  </si>
  <si>
    <t>79,501~80,000</t>
  </si>
  <si>
    <t>80,001~80,500</t>
  </si>
  <si>
    <t>80,501~81,000</t>
  </si>
  <si>
    <t>81,001~81,500</t>
  </si>
  <si>
    <t>81,501~82,000</t>
  </si>
  <si>
    <t>82,001~82,500</t>
  </si>
  <si>
    <t>82,501~83,000</t>
  </si>
  <si>
    <t>83,001~83,500</t>
  </si>
  <si>
    <t>83,501~84,000</t>
  </si>
  <si>
    <t>84,001~84,500</t>
  </si>
  <si>
    <t>84,501~85,000</t>
  </si>
  <si>
    <t>85,001~85,500</t>
  </si>
  <si>
    <t>85,501~86,000</t>
  </si>
  <si>
    <t>86,001~86,500</t>
  </si>
  <si>
    <t>86,501~87,000</t>
  </si>
  <si>
    <t>87,001~87,500</t>
  </si>
  <si>
    <t>87,501~88,000</t>
  </si>
  <si>
    <t>88,001~88,500</t>
  </si>
  <si>
    <t>88,501~89,000</t>
  </si>
  <si>
    <t>89,001~89,500</t>
  </si>
  <si>
    <t>89,501~90,000</t>
  </si>
  <si>
    <t>90,001~90,500</t>
  </si>
  <si>
    <t>90,501~91,000</t>
  </si>
  <si>
    <t>91,001~91,500</t>
  </si>
  <si>
    <t>91,501~92,000</t>
  </si>
  <si>
    <t>92,001~92,500</t>
  </si>
  <si>
    <t>92,501~93,000</t>
  </si>
  <si>
    <t>93,001~93,500</t>
  </si>
  <si>
    <t>93,501~94,000</t>
  </si>
  <si>
    <t>94,001~94,500</t>
  </si>
  <si>
    <t>94,501~95,000</t>
  </si>
  <si>
    <t>95,001~95,500</t>
  </si>
  <si>
    <t>95,501~96,000</t>
  </si>
  <si>
    <t>96,001~96,500</t>
  </si>
  <si>
    <t>96,501~97,000</t>
  </si>
  <si>
    <t>97,001~97,500</t>
  </si>
  <si>
    <t>97,501~98,000</t>
  </si>
  <si>
    <t>98,001~98,500</t>
  </si>
  <si>
    <t>98,501~99,000</t>
  </si>
  <si>
    <t>99,001~99,500</t>
  </si>
  <si>
    <t>99,501~100,000</t>
  </si>
  <si>
    <t>100,001~100,500</t>
  </si>
  <si>
    <t>100,501~101,000</t>
  </si>
  <si>
    <t>101,001~101,500</t>
  </si>
  <si>
    <t>101,501~102,000</t>
  </si>
  <si>
    <t>◎被保險人每月應繳保險費＝勞工保險普通事故保險費＋就業保險費</t>
  </si>
  <si>
    <t>◎投保單位每月應繳保險費＝勞工保險普通事故保險費＋就業保險費</t>
  </si>
  <si>
    <t>0~69,500</t>
  </si>
  <si>
    <t>薪資所得範圍</t>
    <phoneticPr fontId="5" type="noConversion"/>
  </si>
  <si>
    <t>附註</t>
  </si>
  <si>
    <t>SoGood 公司員工薪資表</t>
  </si>
  <si>
    <r>
      <t>員工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姓名</t>
    </r>
  </si>
  <si>
    <t>本薪</t>
  </si>
  <si>
    <r>
      <t>職務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津貼</t>
    </r>
  </si>
  <si>
    <r>
      <t>薪資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總額</t>
    </r>
  </si>
  <si>
    <t>所得稅</t>
  </si>
  <si>
    <t>健保</t>
  </si>
  <si>
    <t>勞保</t>
  </si>
  <si>
    <t>請假</t>
  </si>
  <si>
    <r>
      <t>應扣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小計</t>
    </r>
  </si>
  <si>
    <r>
      <t>應付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薪資</t>
    </r>
  </si>
  <si>
    <t>吳美麗</t>
  </si>
  <si>
    <t>呂小婷</t>
  </si>
  <si>
    <t>林裕暐</t>
  </si>
  <si>
    <t>徐誌明</t>
  </si>
  <si>
    <t>鍾小評</t>
  </si>
  <si>
    <t>沈威威</t>
  </si>
  <si>
    <t>施慧慧</t>
  </si>
  <si>
    <t>劉淑容</t>
  </si>
  <si>
    <t>黃震琪</t>
  </si>
  <si>
    <t>高聖慧</t>
  </si>
  <si>
    <t>林英俊</t>
  </si>
  <si>
    <t>錢貴鑫</t>
  </si>
  <si>
    <t>倪曉珮</t>
  </si>
  <si>
    <t>蘇義宏</t>
  </si>
  <si>
    <t>陳正霈</t>
  </si>
  <si>
    <t>吳佳楓</t>
  </si>
  <si>
    <t>崔成成</t>
  </si>
  <si>
    <t>王振耀</t>
  </si>
  <si>
    <t>張佳華</t>
  </si>
  <si>
    <t>李明如</t>
  </si>
  <si>
    <t>廖翠娥</t>
  </si>
  <si>
    <t>張春妹</t>
  </si>
  <si>
    <t>李素雯</t>
  </si>
  <si>
    <t>洪民傑</t>
  </si>
  <si>
    <t>江永成</t>
  </si>
  <si>
    <t>張立榮</t>
  </si>
  <si>
    <t>范怡吉</t>
  </si>
  <si>
    <t>陳宥鈞</t>
  </si>
  <si>
    <t>鄭嘉秀</t>
  </si>
  <si>
    <t>陳亦盈</t>
  </si>
  <si>
    <t>SoGood 公司薪資轉帳明細表</t>
    <phoneticPr fontId="5" type="noConversion"/>
  </si>
  <si>
    <t>日期</t>
    <phoneticPr fontId="5" type="noConversion"/>
  </si>
  <si>
    <t>本公司帳號</t>
    <phoneticPr fontId="5" type="noConversion"/>
  </si>
  <si>
    <t>轉帳總金額</t>
    <phoneticPr fontId="5" type="noConversion"/>
  </si>
  <si>
    <t>姓名</t>
    <phoneticPr fontId="5" type="noConversion"/>
  </si>
  <si>
    <t>帳號</t>
    <phoneticPr fontId="5" type="noConversion"/>
  </si>
  <si>
    <t>月投保</t>
    <phoneticPr fontId="5" type="noConversion"/>
  </si>
  <si>
    <t>員工</t>
    <phoneticPr fontId="5" type="noConversion"/>
  </si>
  <si>
    <t>雇主</t>
    <phoneticPr fontId="5" type="noConversion"/>
  </si>
  <si>
    <t>普通事故費率</t>
    <phoneticPr fontId="5" type="noConversion"/>
  </si>
  <si>
    <t>就業保險費率</t>
    <phoneticPr fontId="5" type="noConversion"/>
  </si>
  <si>
    <t>勞工保險職業災害保險費率</t>
    <phoneticPr fontId="5" type="noConversion"/>
  </si>
  <si>
    <t>(在此以「資訊及通訊傳播業」為例)</t>
    <phoneticPr fontId="5" type="noConversion"/>
  </si>
  <si>
    <t>金額</t>
    <phoneticPr fontId="5" type="noConversion"/>
  </si>
  <si>
    <t>自付</t>
    <phoneticPr fontId="5" type="noConversion"/>
  </si>
  <si>
    <t>員工分攤費率</t>
    <phoneticPr fontId="5" type="noConversion"/>
  </si>
  <si>
    <t>雇主分攤費率</t>
    <phoneticPr fontId="5" type="noConversion"/>
  </si>
  <si>
    <t>工資墊償基金提繳費率</t>
    <phoneticPr fontId="5" type="noConversion"/>
  </si>
  <si>
    <t xml:space="preserve">                        ＝（月投保薪資×8.5％×20％）＋（月投保薪資×1％×20％） </t>
    <phoneticPr fontId="5" type="noConversion"/>
  </si>
  <si>
    <t xml:space="preserve">    ＋勞工保險職業災害保險費＋工資墊償基金提繳費</t>
    <phoneticPr fontId="5" type="noConversion"/>
  </si>
  <si>
    <t xml:space="preserve">                        ＝（月投保薪資×8.5％×70％）＋（月投保薪資×1％×70％）</t>
    <phoneticPr fontId="5" type="noConversion"/>
  </si>
  <si>
    <t xml:space="preserve">    ＋（月投保薪資×0.1％）＋（月投保薪資×0.025％）</t>
    <phoneticPr fontId="5" type="noConversion"/>
  </si>
  <si>
    <t>全民健康保險保險費負擔金額表</t>
    <phoneticPr fontId="5" type="noConversion"/>
  </si>
  <si>
    <t>投保金額等級</t>
    <phoneticPr fontId="5" type="noConversion"/>
  </si>
  <si>
    <r>
      <rPr>
        <sz val="10"/>
        <rFont val="新細明體"/>
        <family val="1"/>
        <charset val="136"/>
      </rPr>
      <t>被保險人及眷屬負擔金額﹝負擔比率</t>
    </r>
    <r>
      <rPr>
        <sz val="10"/>
        <rFont val="Times New Roman"/>
        <family val="1"/>
      </rPr>
      <t>30%</t>
    </r>
    <r>
      <rPr>
        <sz val="10"/>
        <rFont val="新細明體"/>
        <family val="1"/>
        <charset val="136"/>
      </rPr>
      <t>﹞</t>
    </r>
    <phoneticPr fontId="5" type="noConversion"/>
  </si>
  <si>
    <r>
      <rPr>
        <sz val="10"/>
        <rFont val="新細明體"/>
        <family val="1"/>
        <charset val="136"/>
      </rPr>
      <t>投保單位負擔金額﹝負擔比率</t>
    </r>
    <r>
      <rPr>
        <sz val="10"/>
        <rFont val="Times New Roman"/>
        <family val="1"/>
      </rPr>
      <t>60%</t>
    </r>
    <r>
      <rPr>
        <sz val="10"/>
        <rFont val="新細明體"/>
        <family val="1"/>
        <charset val="136"/>
      </rPr>
      <t>﹞</t>
    </r>
    <phoneticPr fontId="5" type="noConversion"/>
  </si>
  <si>
    <r>
      <rPr>
        <sz val="10"/>
        <rFont val="新細明體"/>
        <family val="1"/>
        <charset val="136"/>
      </rPr>
      <t>政府補助金額﹝補助比率</t>
    </r>
    <r>
      <rPr>
        <sz val="10"/>
        <rFont val="Times New Roman"/>
        <family val="1"/>
      </rPr>
      <t>10%</t>
    </r>
    <r>
      <rPr>
        <sz val="10"/>
        <rFont val="新細明體"/>
        <family val="1"/>
        <charset val="136"/>
      </rPr>
      <t>﹞</t>
    </r>
    <phoneticPr fontId="5" type="noConversion"/>
  </si>
  <si>
    <t>月投保金額</t>
    <phoneticPr fontId="5" type="noConversion"/>
  </si>
  <si>
    <t>本人</t>
    <phoneticPr fontId="5" type="noConversion"/>
  </si>
  <si>
    <r>
      <rPr>
        <sz val="10"/>
        <rFont val="新細明體"/>
        <family val="1"/>
        <charset val="136"/>
      </rPr>
      <t>本人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１眷口</t>
    </r>
    <phoneticPr fontId="5" type="noConversion"/>
  </si>
  <si>
    <r>
      <rPr>
        <sz val="10"/>
        <rFont val="新細明體"/>
        <family val="1"/>
        <charset val="136"/>
      </rPr>
      <t>本人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２眷口</t>
    </r>
    <phoneticPr fontId="5" type="noConversion"/>
  </si>
  <si>
    <r>
      <rPr>
        <sz val="10"/>
        <rFont val="新細明體"/>
        <family val="1"/>
        <charset val="136"/>
      </rPr>
      <t>本人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３眷口</t>
    </r>
    <phoneticPr fontId="5" type="noConversion"/>
  </si>
  <si>
    <r>
      <rPr>
        <b/>
        <sz val="12"/>
        <color indexed="56"/>
        <rFont val="細明體"/>
        <family val="3"/>
        <charset val="136"/>
      </rPr>
      <t>★</t>
    </r>
    <r>
      <rPr>
        <b/>
        <sz val="12"/>
        <color indexed="56"/>
        <rFont val="Times New Roman"/>
        <family val="1"/>
      </rPr>
      <t>102</t>
    </r>
    <r>
      <rPr>
        <b/>
        <sz val="12"/>
        <color indexed="56"/>
        <rFont val="細明體"/>
        <family val="3"/>
        <charset val="136"/>
      </rPr>
      <t>年</t>
    </r>
    <r>
      <rPr>
        <b/>
        <sz val="12"/>
        <color indexed="56"/>
        <rFont val="Times New Roman"/>
        <family val="1"/>
      </rPr>
      <t>7</t>
    </r>
    <r>
      <rPr>
        <b/>
        <sz val="12"/>
        <color indexed="56"/>
        <rFont val="細明體"/>
        <family val="3"/>
        <charset val="136"/>
      </rPr>
      <t>月</t>
    </r>
    <r>
      <rPr>
        <b/>
        <sz val="12"/>
        <color indexed="56"/>
        <rFont val="Times New Roman"/>
        <family val="1"/>
      </rPr>
      <t>1</t>
    </r>
    <r>
      <rPr>
        <b/>
        <sz val="12"/>
        <color indexed="56"/>
        <rFont val="細明體"/>
        <family val="3"/>
        <charset val="136"/>
      </rPr>
      <t>日起實施</t>
    </r>
    <phoneticPr fontId="5" type="noConversion"/>
  </si>
  <si>
    <r>
      <rPr>
        <b/>
        <sz val="12"/>
        <color indexed="12"/>
        <rFont val="細明體"/>
        <family val="3"/>
        <charset val="136"/>
      </rPr>
      <t>註</t>
    </r>
    <r>
      <rPr>
        <b/>
        <sz val="12"/>
        <color indexed="12"/>
        <rFont val="Times New Roman"/>
        <family val="1"/>
      </rPr>
      <t>:1.</t>
    </r>
    <r>
      <rPr>
        <b/>
        <sz val="12"/>
        <color indexed="12"/>
        <rFont val="細明體"/>
        <family val="3"/>
        <charset val="136"/>
      </rPr>
      <t>自</t>
    </r>
    <r>
      <rPr>
        <b/>
        <sz val="12"/>
        <color indexed="12"/>
        <rFont val="Times New Roman"/>
        <family val="1"/>
      </rPr>
      <t>102</t>
    </r>
    <r>
      <rPr>
        <b/>
        <sz val="12"/>
        <color indexed="12"/>
        <rFont val="細明體"/>
        <family val="3"/>
        <charset val="136"/>
      </rPr>
      <t>年</t>
    </r>
    <r>
      <rPr>
        <b/>
        <sz val="12"/>
        <color indexed="12"/>
        <rFont val="Times New Roman"/>
        <family val="1"/>
      </rPr>
      <t>1</t>
    </r>
    <r>
      <rPr>
        <b/>
        <sz val="12"/>
        <color indexed="12"/>
        <rFont val="細明體"/>
        <family val="3"/>
        <charset val="136"/>
      </rPr>
      <t>月</t>
    </r>
    <r>
      <rPr>
        <b/>
        <sz val="12"/>
        <color indexed="12"/>
        <rFont val="Times New Roman"/>
        <family val="1"/>
      </rPr>
      <t>1</t>
    </r>
    <r>
      <rPr>
        <b/>
        <sz val="12"/>
        <color indexed="12"/>
        <rFont val="細明體"/>
        <family val="3"/>
        <charset val="136"/>
      </rPr>
      <t>日起費率調整為</t>
    </r>
    <r>
      <rPr>
        <b/>
        <sz val="12"/>
        <color indexed="12"/>
        <rFont val="Times New Roman"/>
        <family val="1"/>
      </rPr>
      <t>4.91%</t>
    </r>
    <r>
      <rPr>
        <b/>
        <sz val="12"/>
        <color indexed="12"/>
        <rFont val="細明體"/>
        <family val="3"/>
        <charset val="136"/>
      </rPr>
      <t>。</t>
    </r>
    <phoneticPr fontId="5" type="noConversion"/>
  </si>
  <si>
    <r>
      <t xml:space="preserve">     2.</t>
    </r>
    <r>
      <rPr>
        <b/>
        <sz val="12"/>
        <color indexed="12"/>
        <rFont val="細明體"/>
        <family val="3"/>
        <charset val="136"/>
      </rPr>
      <t>投保單位負擔金額含本人及平均眷屬人數</t>
    </r>
    <r>
      <rPr>
        <b/>
        <sz val="12"/>
        <color indexed="12"/>
        <rFont val="Times New Roman"/>
        <family val="1"/>
      </rPr>
      <t>0.7</t>
    </r>
    <r>
      <rPr>
        <b/>
        <sz val="12"/>
        <color indexed="12"/>
        <rFont val="細明體"/>
        <family val="3"/>
        <charset val="136"/>
      </rPr>
      <t>人，合計</t>
    </r>
    <r>
      <rPr>
        <b/>
        <sz val="12"/>
        <color indexed="12"/>
        <rFont val="Times New Roman"/>
        <family val="1"/>
      </rPr>
      <t>1.7</t>
    </r>
    <r>
      <rPr>
        <b/>
        <sz val="12"/>
        <color indexed="12"/>
        <rFont val="細明體"/>
        <family val="3"/>
        <charset val="136"/>
      </rPr>
      <t>人。</t>
    </r>
    <phoneticPr fontId="5" type="noConversion"/>
  </si>
  <si>
    <r>
      <t xml:space="preserve">     3.</t>
    </r>
    <r>
      <rPr>
        <b/>
        <sz val="12"/>
        <color indexed="12"/>
        <rFont val="細明體"/>
        <family val="3"/>
        <charset val="136"/>
      </rPr>
      <t>自</t>
    </r>
    <r>
      <rPr>
        <b/>
        <sz val="12"/>
        <color indexed="12"/>
        <rFont val="Times New Roman"/>
        <family val="1"/>
      </rPr>
      <t>102</t>
    </r>
    <r>
      <rPr>
        <b/>
        <sz val="12"/>
        <color indexed="12"/>
        <rFont val="細明體"/>
        <family val="3"/>
        <charset val="136"/>
      </rPr>
      <t>年</t>
    </r>
    <r>
      <rPr>
        <b/>
        <sz val="12"/>
        <color indexed="12"/>
        <rFont val="Times New Roman"/>
        <family val="1"/>
      </rPr>
      <t>7</t>
    </r>
    <r>
      <rPr>
        <b/>
        <sz val="12"/>
        <color indexed="12"/>
        <rFont val="細明體"/>
        <family val="3"/>
        <charset val="136"/>
      </rPr>
      <t>月</t>
    </r>
    <r>
      <rPr>
        <b/>
        <sz val="12"/>
        <color indexed="12"/>
        <rFont val="Times New Roman"/>
        <family val="1"/>
      </rPr>
      <t>1</t>
    </r>
    <r>
      <rPr>
        <b/>
        <sz val="12"/>
        <color indexed="12"/>
        <rFont val="細明體"/>
        <family val="3"/>
        <charset val="136"/>
      </rPr>
      <t>日配合基本工資調整，第一級為</t>
    </r>
    <r>
      <rPr>
        <b/>
        <sz val="12"/>
        <color indexed="12"/>
        <rFont val="Times New Roman"/>
        <family val="1"/>
      </rPr>
      <t>19047</t>
    </r>
    <r>
      <rPr>
        <b/>
        <sz val="12"/>
        <color indexed="12"/>
        <rFont val="細明體"/>
        <family val="3"/>
        <charset val="136"/>
      </rPr>
      <t>元。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</si>
</sst>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%"/>
    <numFmt numFmtId="179" formatCode="_(* #,##0_);_(* \(#,##0\);_(* &quot;-&quot;_);_(@_)"/>
    <numFmt numFmtId="180" formatCode="#,##0.00\ ;\-#,##0.00\ ;&quot; -&quot;#\ ;@\ "/>
    <numFmt numFmtId="181" formatCode="0_ "/>
    <numFmt numFmtId="182" formatCode="0.000%"/>
  </numFmts>
  <fonts count="2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4"/>
      <color indexed="9"/>
      <name val="標楷體"/>
      <family val="4"/>
      <charset val="136"/>
    </font>
    <font>
      <b/>
      <sz val="10"/>
      <name val="新細明體"/>
      <family val="1"/>
      <charset val="136"/>
    </font>
    <font>
      <b/>
      <sz val="10"/>
      <name val="細明體"/>
      <family val="3"/>
      <charset val="136"/>
    </font>
    <font>
      <sz val="10"/>
      <name val="Times New Roman"/>
      <family val="1"/>
    </font>
    <font>
      <b/>
      <sz val="18"/>
      <name val="新細明體"/>
      <family val="1"/>
      <charset val="136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新細明體1"/>
      <family val="1"/>
      <charset val="136"/>
    </font>
    <font>
      <sz val="12"/>
      <color indexed="61"/>
      <name val="標楷體"/>
      <family val="4"/>
      <charset val="136"/>
    </font>
    <font>
      <b/>
      <sz val="12"/>
      <color indexed="56"/>
      <name val="細明體"/>
      <family val="3"/>
      <charset val="136"/>
    </font>
    <font>
      <b/>
      <sz val="12"/>
      <color indexed="12"/>
      <name val="細明體"/>
      <family val="3"/>
      <charset val="136"/>
    </font>
    <font>
      <sz val="12"/>
      <color indexed="9"/>
      <name val="新細明體"/>
      <family val="1"/>
      <charset val="136"/>
    </font>
    <font>
      <sz val="12"/>
      <color indexed="9"/>
      <name val="Times New Roman"/>
      <family val="1"/>
    </font>
    <font>
      <b/>
      <sz val="10"/>
      <color theme="8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80" fontId="17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3" fillId="0" borderId="0" xfId="0" applyNumberFormat="1" applyFont="1" applyAlignment="1"/>
    <xf numFmtId="0" fontId="8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11" fillId="0" borderId="0" xfId="0" applyFont="1" applyFill="1" applyBorder="1" applyAlignment="1"/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7" fontId="12" fillId="4" borderId="2" xfId="0" applyNumberFormat="1" applyFont="1" applyFill="1" applyBorder="1" applyAlignment="1">
      <alignment horizontal="center"/>
    </xf>
    <xf numFmtId="177" fontId="12" fillId="4" borderId="0" xfId="0" applyNumberFormat="1" applyFont="1" applyFill="1" applyBorder="1" applyAlignment="1">
      <alignment horizontal="center"/>
    </xf>
    <xf numFmtId="177" fontId="12" fillId="4" borderId="9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vertical="center"/>
    </xf>
    <xf numFmtId="176" fontId="2" fillId="0" borderId="0" xfId="1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Border="1" applyAlignment="1">
      <alignment horizontal="centerContinuous"/>
    </xf>
    <xf numFmtId="0" fontId="12" fillId="0" borderId="0" xfId="2" applyFont="1" applyBorder="1" applyAlignment="1">
      <alignment horizontal="right"/>
    </xf>
    <xf numFmtId="0" fontId="3" fillId="0" borderId="10" xfId="2" applyFont="1" applyBorder="1" applyAlignment="1">
      <alignment horizontal="center"/>
    </xf>
    <xf numFmtId="0" fontId="3" fillId="0" borderId="0" xfId="2" applyFont="1" applyAlignment="1">
      <alignment horizontal="right"/>
    </xf>
    <xf numFmtId="3" fontId="12" fillId="4" borderId="2" xfId="0" applyNumberFormat="1" applyFont="1" applyFill="1" applyBorder="1" applyAlignment="1">
      <alignment horizontal="center"/>
    </xf>
    <xf numFmtId="0" fontId="12" fillId="5" borderId="14" xfId="2" applyFont="1" applyFill="1" applyBorder="1"/>
    <xf numFmtId="0" fontId="12" fillId="5" borderId="15" xfId="2" applyFont="1" applyFill="1" applyBorder="1" applyAlignment="1">
      <alignment horizontal="centerContinuous"/>
    </xf>
    <xf numFmtId="0" fontId="12" fillId="5" borderId="14" xfId="2" applyFont="1" applyFill="1" applyBorder="1" applyAlignment="1">
      <alignment horizontal="center" vertical="center"/>
    </xf>
    <xf numFmtId="0" fontId="12" fillId="5" borderId="13" xfId="2" applyFont="1" applyFill="1" applyBorder="1" applyAlignment="1">
      <alignment horizontal="center" vertical="center"/>
    </xf>
    <xf numFmtId="181" fontId="3" fillId="0" borderId="10" xfId="0" applyNumberFormat="1" applyFont="1" applyBorder="1"/>
    <xf numFmtId="0" fontId="3" fillId="0" borderId="10" xfId="0" applyFont="1" applyBorder="1"/>
    <xf numFmtId="0" fontId="18" fillId="0" borderId="19" xfId="15" applyFont="1" applyBorder="1" applyAlignment="1">
      <alignment horizontal="left" vertical="center"/>
    </xf>
    <xf numFmtId="0" fontId="10" fillId="0" borderId="0" xfId="0" applyFont="1"/>
    <xf numFmtId="10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179" fontId="3" fillId="0" borderId="10" xfId="3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14" fillId="0" borderId="10" xfId="2" applyFont="1" applyFill="1" applyBorder="1" applyAlignment="1">
      <alignment horizontal="center"/>
    </xf>
    <xf numFmtId="0" fontId="2" fillId="5" borderId="10" xfId="2" applyFont="1" applyFill="1" applyBorder="1" applyAlignment="1">
      <alignment horizontal="center" vertical="center" wrapText="1"/>
    </xf>
    <xf numFmtId="0" fontId="12" fillId="5" borderId="14" xfId="2" applyFont="1" applyFill="1" applyBorder="1" applyAlignment="1">
      <alignment horizontal="centerContinuous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13" fillId="0" borderId="0" xfId="2" applyFont="1" applyBorder="1" applyAlignment="1">
      <alignment horizontal="centerContinuous"/>
    </xf>
    <xf numFmtId="0" fontId="2" fillId="5" borderId="0" xfId="2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0" xfId="0" applyNumberFormat="1" applyFont="1" applyAlignment="1">
      <alignment horizontal="center"/>
    </xf>
    <xf numFmtId="0" fontId="21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7" xfId="15" applyFont="1" applyBorder="1" applyAlignment="1">
      <alignment horizontal="left" vertical="center"/>
    </xf>
    <xf numFmtId="0" fontId="18" fillId="0" borderId="2" xfId="15" applyFont="1" applyBorder="1" applyAlignment="1">
      <alignment horizontal="left" vertical="center"/>
    </xf>
    <xf numFmtId="0" fontId="18" fillId="0" borderId="0" xfId="15" applyFont="1" applyBorder="1" applyAlignment="1">
      <alignment horizontal="left" vertical="center"/>
    </xf>
    <xf numFmtId="0" fontId="3" fillId="0" borderId="0" xfId="2" applyFont="1" applyAlignment="1"/>
    <xf numFmtId="0" fontId="0" fillId="9" borderId="0" xfId="0" applyFill="1" applyAlignment="1">
      <alignment horizontal="center"/>
    </xf>
    <xf numFmtId="14" fontId="0" fillId="0" borderId="0" xfId="0" applyNumberFormat="1"/>
    <xf numFmtId="0" fontId="0" fillId="10" borderId="0" xfId="0" applyFill="1" applyAlignment="1">
      <alignment horizontal="center"/>
    </xf>
    <xf numFmtId="3" fontId="12" fillId="4" borderId="19" xfId="0" applyNumberFormat="1" applyFont="1" applyFill="1" applyBorder="1" applyAlignment="1">
      <alignment horizontal="center"/>
    </xf>
    <xf numFmtId="177" fontId="12" fillId="4" borderId="17" xfId="0" applyNumberFormat="1" applyFont="1" applyFill="1" applyBorder="1" applyAlignment="1">
      <alignment horizontal="center"/>
    </xf>
    <xf numFmtId="177" fontId="12" fillId="4" borderId="16" xfId="0" applyNumberFormat="1" applyFont="1" applyFill="1" applyBorder="1" applyAlignment="1">
      <alignment horizontal="center"/>
    </xf>
    <xf numFmtId="10" fontId="23" fillId="0" borderId="0" xfId="0" applyNumberFormat="1" applyFont="1" applyAlignment="1">
      <alignment vertical="center"/>
    </xf>
    <xf numFmtId="182" fontId="1" fillId="0" borderId="0" xfId="24" applyNumberFormat="1" applyFont="1" applyAlignment="1"/>
    <xf numFmtId="0" fontId="3" fillId="0" borderId="0" xfId="2" applyFont="1" applyAlignment="1">
      <alignment vertical="top"/>
    </xf>
    <xf numFmtId="0" fontId="6" fillId="0" borderId="0" xfId="0" applyNumberFormat="1" applyFont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8" fillId="0" borderId="18" xfId="15" applyFont="1" applyBorder="1" applyAlignment="1">
      <alignment horizontal="left" vertical="center"/>
    </xf>
    <xf numFmtId="0" fontId="18" fillId="0" borderId="7" xfId="15" applyFont="1" applyBorder="1" applyAlignment="1">
      <alignment horizontal="left" vertical="center"/>
    </xf>
    <xf numFmtId="0" fontId="18" fillId="0" borderId="8" xfId="15" applyFont="1" applyBorder="1" applyAlignment="1">
      <alignment horizontal="left" vertical="center"/>
    </xf>
    <xf numFmtId="0" fontId="18" fillId="0" borderId="2" xfId="15" applyFont="1" applyBorder="1" applyAlignment="1">
      <alignment horizontal="left" vertical="center"/>
    </xf>
    <xf numFmtId="0" fontId="18" fillId="0" borderId="0" xfId="15" applyFont="1" applyBorder="1" applyAlignment="1">
      <alignment horizontal="left" vertical="center"/>
    </xf>
    <xf numFmtId="0" fontId="18" fillId="0" borderId="9" xfId="15" applyFont="1" applyBorder="1" applyAlignment="1">
      <alignment horizontal="left" vertical="center"/>
    </xf>
    <xf numFmtId="0" fontId="18" fillId="0" borderId="17" xfId="15" applyFont="1" applyBorder="1" applyAlignment="1">
      <alignment horizontal="left" vertical="center"/>
    </xf>
    <xf numFmtId="0" fontId="18" fillId="0" borderId="16" xfId="15" applyFont="1" applyBorder="1" applyAlignment="1">
      <alignment horizontal="left" vertical="center"/>
    </xf>
    <xf numFmtId="0" fontId="16" fillId="0" borderId="0" xfId="2" applyFont="1" applyAlignment="1">
      <alignment vertical="top"/>
    </xf>
    <xf numFmtId="0" fontId="0" fillId="0" borderId="0" xfId="0" applyAlignment="1">
      <alignment vertical="top"/>
    </xf>
    <xf numFmtId="0" fontId="3" fillId="0" borderId="0" xfId="2" applyFont="1" applyAlignment="1">
      <alignment vertical="top"/>
    </xf>
    <xf numFmtId="0" fontId="2" fillId="5" borderId="13" xfId="2" applyFont="1" applyFill="1" applyBorder="1" applyAlignment="1">
      <alignment horizontal="center" vertical="center" wrapText="1"/>
    </xf>
    <xf numFmtId="0" fontId="3" fillId="5" borderId="12" xfId="2" applyFont="1" applyFill="1" applyBorder="1" applyAlignment="1">
      <alignment horizontal="center" vertical="center" wrapText="1"/>
    </xf>
    <xf numFmtId="0" fontId="12" fillId="5" borderId="13" xfId="2" applyFont="1" applyFill="1" applyBorder="1" applyAlignment="1">
      <alignment vertical="center" wrapText="1"/>
    </xf>
    <xf numFmtId="0" fontId="12" fillId="5" borderId="12" xfId="2" applyFont="1" applyFill="1" applyBorder="1" applyAlignment="1">
      <alignment vertical="center" wrapText="1"/>
    </xf>
    <xf numFmtId="0" fontId="15" fillId="0" borderId="0" xfId="2" applyFont="1" applyBorder="1" applyAlignment="1"/>
    <xf numFmtId="0" fontId="3" fillId="0" borderId="0" xfId="2" applyFont="1" applyBorder="1" applyAlignment="1"/>
    <xf numFmtId="0" fontId="16" fillId="0" borderId="0" xfId="2" applyFont="1" applyAlignment="1"/>
    <xf numFmtId="0" fontId="3" fillId="0" borderId="0" xfId="2" applyFont="1" applyAlignment="1"/>
  </cellXfs>
  <cellStyles count="25">
    <cellStyle name="Excel_BuiltIn_Comma 1" xfId="6"/>
    <cellStyle name="一般" xfId="0" builtinId="0"/>
    <cellStyle name="一般 2" xfId="2"/>
    <cellStyle name="一般 3" xfId="11"/>
    <cellStyle name="一般 4" xfId="12"/>
    <cellStyle name="一般 5" xfId="13"/>
    <cellStyle name="一般 6" xfId="14"/>
    <cellStyle name="一般 7" xfId="15"/>
    <cellStyle name="千分位" xfId="1" builtinId="3"/>
    <cellStyle name="千分位 2" xfId="4"/>
    <cellStyle name="千分位 2 2" xfId="10"/>
    <cellStyle name="千分位 2 2 2" xfId="21"/>
    <cellStyle name="千分位 2 3" xfId="17"/>
    <cellStyle name="千分位 2 4" xfId="23"/>
    <cellStyle name="千分位 3" xfId="7"/>
    <cellStyle name="千分位 3 2" xfId="18"/>
    <cellStyle name="千分位 4" xfId="16"/>
    <cellStyle name="千分位 5" xfId="22"/>
    <cellStyle name="千分位[0] 2" xfId="3"/>
    <cellStyle name="千分位[0] 2 2" xfId="9"/>
    <cellStyle name="千分位[0] 2 2 2" xfId="20"/>
    <cellStyle name="千分位[0] 3" xfId="8"/>
    <cellStyle name="千分位[0] 3 2" xfId="19"/>
    <cellStyle name="百分比" xfId="24" builtinId="5"/>
    <cellStyle name="百分比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ySplit="2" topLeftCell="A3" activePane="bottomLeft" state="frozen"/>
      <selection pane="bottomLeft" sqref="A1:F1"/>
    </sheetView>
  </sheetViews>
  <sheetFormatPr defaultColWidth="8.88671875" defaultRowHeight="16.2"/>
  <cols>
    <col min="1" max="1" width="12.21875" style="9" customWidth="1"/>
    <col min="2" max="2" width="9.44140625" style="9" customWidth="1"/>
    <col min="3" max="3" width="13.44140625" style="9" customWidth="1"/>
    <col min="4" max="4" width="11.88671875" style="9" customWidth="1"/>
    <col min="5" max="5" width="16.33203125" style="9" bestFit="1" customWidth="1"/>
    <col min="6" max="6" width="10.44140625" style="9" customWidth="1"/>
    <col min="7" max="16384" width="8.88671875" style="9"/>
  </cols>
  <sheetData>
    <row r="1" spans="1:6" ht="22.2">
      <c r="A1" s="82" t="s">
        <v>13</v>
      </c>
      <c r="B1" s="82"/>
      <c r="C1" s="82"/>
      <c r="D1" s="82"/>
      <c r="E1" s="82"/>
      <c r="F1" s="82"/>
    </row>
    <row r="2" spans="1:6">
      <c r="A2" s="11" t="s">
        <v>3</v>
      </c>
      <c r="B2" s="11" t="s">
        <v>4</v>
      </c>
      <c r="C2" s="11" t="s">
        <v>5</v>
      </c>
      <c r="D2" s="11" t="s">
        <v>6</v>
      </c>
      <c r="E2" s="11" t="s">
        <v>50</v>
      </c>
      <c r="F2" s="11" t="s">
        <v>7</v>
      </c>
    </row>
    <row r="3" spans="1:6">
      <c r="A3" s="19" t="s">
        <v>14</v>
      </c>
      <c r="B3" s="19" t="s">
        <v>44</v>
      </c>
      <c r="C3" s="8" t="s">
        <v>8</v>
      </c>
      <c r="D3" s="19">
        <v>2</v>
      </c>
      <c r="E3" s="7">
        <v>2</v>
      </c>
      <c r="F3" s="19">
        <v>36000</v>
      </c>
    </row>
    <row r="4" spans="1:6">
      <c r="A4" s="19" t="s">
        <v>15</v>
      </c>
      <c r="B4" s="19" t="s">
        <v>45</v>
      </c>
      <c r="C4" s="8" t="s">
        <v>9</v>
      </c>
      <c r="D4" s="19">
        <v>0</v>
      </c>
      <c r="E4" s="7">
        <v>0</v>
      </c>
      <c r="F4" s="19">
        <v>39540</v>
      </c>
    </row>
    <row r="5" spans="1:6">
      <c r="A5" s="19" t="s">
        <v>16</v>
      </c>
      <c r="B5" s="19" t="s">
        <v>45</v>
      </c>
      <c r="C5" s="8" t="s">
        <v>10</v>
      </c>
      <c r="D5" s="19">
        <v>1</v>
      </c>
      <c r="E5" s="7">
        <v>0</v>
      </c>
      <c r="F5" s="19">
        <v>26000</v>
      </c>
    </row>
    <row r="6" spans="1:6">
      <c r="A6" s="19" t="s">
        <v>17</v>
      </c>
      <c r="B6" s="19" t="s">
        <v>46</v>
      </c>
      <c r="C6" s="8" t="s">
        <v>12</v>
      </c>
      <c r="D6" s="19">
        <v>1</v>
      </c>
      <c r="E6" s="7">
        <v>2</v>
      </c>
      <c r="F6" s="19">
        <v>33000</v>
      </c>
    </row>
    <row r="7" spans="1:6">
      <c r="A7" s="19" t="s">
        <v>18</v>
      </c>
      <c r="B7" s="19" t="s">
        <v>44</v>
      </c>
      <c r="C7" s="8" t="s">
        <v>51</v>
      </c>
      <c r="D7" s="19">
        <v>2</v>
      </c>
      <c r="E7" s="7">
        <v>2</v>
      </c>
      <c r="F7" s="19">
        <v>40000</v>
      </c>
    </row>
    <row r="8" spans="1:6">
      <c r="A8" s="19" t="s">
        <v>19</v>
      </c>
      <c r="B8" s="19" t="s">
        <v>46</v>
      </c>
      <c r="C8" s="8" t="s">
        <v>52</v>
      </c>
      <c r="D8" s="19">
        <v>3</v>
      </c>
      <c r="E8" s="7">
        <v>2</v>
      </c>
      <c r="F8" s="19">
        <v>55000</v>
      </c>
    </row>
    <row r="9" spans="1:6">
      <c r="A9" s="19" t="s">
        <v>20</v>
      </c>
      <c r="B9" s="19" t="s">
        <v>45</v>
      </c>
      <c r="C9" s="8" t="s">
        <v>53</v>
      </c>
      <c r="D9" s="19">
        <v>3</v>
      </c>
      <c r="E9" s="7">
        <v>1</v>
      </c>
      <c r="F9" s="19">
        <v>53000</v>
      </c>
    </row>
    <row r="10" spans="1:6">
      <c r="A10" s="19" t="s">
        <v>21</v>
      </c>
      <c r="B10" s="19" t="s">
        <v>46</v>
      </c>
      <c r="C10" s="8" t="s">
        <v>54</v>
      </c>
      <c r="D10" s="19">
        <v>2</v>
      </c>
      <c r="E10" s="7">
        <v>0</v>
      </c>
      <c r="F10" s="19">
        <v>26400</v>
      </c>
    </row>
    <row r="11" spans="1:6">
      <c r="A11" s="19" t="s">
        <v>22</v>
      </c>
      <c r="B11" s="19" t="s">
        <v>47</v>
      </c>
      <c r="C11" s="8" t="s">
        <v>55</v>
      </c>
      <c r="D11" s="19">
        <v>1</v>
      </c>
      <c r="E11" s="7">
        <v>0</v>
      </c>
      <c r="F11" s="19">
        <v>28540</v>
      </c>
    </row>
    <row r="12" spans="1:6">
      <c r="A12" s="19" t="s">
        <v>23</v>
      </c>
      <c r="B12" s="19" t="s">
        <v>45</v>
      </c>
      <c r="C12" s="8" t="s">
        <v>56</v>
      </c>
      <c r="D12" s="19">
        <v>0</v>
      </c>
      <c r="E12" s="7">
        <v>0</v>
      </c>
      <c r="F12" s="19">
        <v>32000</v>
      </c>
    </row>
    <row r="13" spans="1:6">
      <c r="A13" s="19" t="s">
        <v>24</v>
      </c>
      <c r="B13" s="19" t="s">
        <v>47</v>
      </c>
      <c r="C13" s="8" t="s">
        <v>57</v>
      </c>
      <c r="D13" s="19">
        <v>0</v>
      </c>
      <c r="E13" s="7">
        <v>0</v>
      </c>
      <c r="F13" s="19">
        <v>43000</v>
      </c>
    </row>
    <row r="14" spans="1:6">
      <c r="A14" s="19" t="s">
        <v>25</v>
      </c>
      <c r="B14" s="19" t="s">
        <v>11</v>
      </c>
      <c r="C14" s="8" t="s">
        <v>58</v>
      </c>
      <c r="D14" s="19">
        <v>0</v>
      </c>
      <c r="E14" s="7">
        <v>0</v>
      </c>
      <c r="F14" s="19">
        <v>52000</v>
      </c>
    </row>
    <row r="15" spans="1:6">
      <c r="A15" s="19" t="s">
        <v>26</v>
      </c>
      <c r="B15" s="19" t="s">
        <v>48</v>
      </c>
      <c r="C15" s="8" t="s">
        <v>59</v>
      </c>
      <c r="D15" s="19">
        <v>2</v>
      </c>
      <c r="E15" s="7">
        <v>0</v>
      </c>
      <c r="F15" s="19">
        <v>38500</v>
      </c>
    </row>
    <row r="16" spans="1:6">
      <c r="A16" s="19" t="s">
        <v>27</v>
      </c>
      <c r="B16" s="19" t="s">
        <v>11</v>
      </c>
      <c r="C16" s="8" t="s">
        <v>60</v>
      </c>
      <c r="D16" s="19">
        <v>1</v>
      </c>
      <c r="E16" s="7">
        <v>1</v>
      </c>
      <c r="F16" s="19">
        <v>48000</v>
      </c>
    </row>
    <row r="17" spans="1:6">
      <c r="A17" s="19" t="s">
        <v>28</v>
      </c>
      <c r="B17" s="19" t="s">
        <v>48</v>
      </c>
      <c r="C17" s="8" t="s">
        <v>61</v>
      </c>
      <c r="D17" s="19">
        <v>0</v>
      </c>
      <c r="E17" s="7">
        <v>0</v>
      </c>
      <c r="F17" s="19">
        <v>29500</v>
      </c>
    </row>
    <row r="18" spans="1:6">
      <c r="A18" s="19" t="s">
        <v>29</v>
      </c>
      <c r="B18" s="19" t="s">
        <v>45</v>
      </c>
      <c r="C18" s="8" t="s">
        <v>62</v>
      </c>
      <c r="D18" s="19">
        <v>2</v>
      </c>
      <c r="E18" s="7">
        <v>2</v>
      </c>
      <c r="F18" s="19">
        <v>34260</v>
      </c>
    </row>
    <row r="19" spans="1:6">
      <c r="A19" s="19" t="s">
        <v>30</v>
      </c>
      <c r="B19" s="19" t="s">
        <v>47</v>
      </c>
      <c r="C19" s="8" t="s">
        <v>63</v>
      </c>
      <c r="D19" s="19">
        <v>1</v>
      </c>
      <c r="E19" s="7">
        <v>0</v>
      </c>
      <c r="F19" s="19">
        <v>38450</v>
      </c>
    </row>
    <row r="20" spans="1:6">
      <c r="A20" s="19" t="s">
        <v>31</v>
      </c>
      <c r="B20" s="19" t="s">
        <v>11</v>
      </c>
      <c r="C20" s="8" t="s">
        <v>64</v>
      </c>
      <c r="D20" s="19">
        <v>3</v>
      </c>
      <c r="E20" s="7">
        <v>0</v>
      </c>
      <c r="F20" s="19">
        <v>38000</v>
      </c>
    </row>
    <row r="21" spans="1:6">
      <c r="A21" s="19" t="s">
        <v>32</v>
      </c>
      <c r="B21" s="19" t="s">
        <v>46</v>
      </c>
      <c r="C21" s="8" t="s">
        <v>65</v>
      </c>
      <c r="D21" s="19">
        <v>0</v>
      </c>
      <c r="E21" s="7">
        <v>0</v>
      </c>
      <c r="F21" s="19">
        <v>62000</v>
      </c>
    </row>
    <row r="22" spans="1:6">
      <c r="A22" s="19" t="s">
        <v>33</v>
      </c>
      <c r="B22" s="19" t="s">
        <v>49</v>
      </c>
      <c r="C22" s="8" t="s">
        <v>66</v>
      </c>
      <c r="D22" s="19">
        <v>0</v>
      </c>
      <c r="E22" s="7">
        <v>0</v>
      </c>
      <c r="F22" s="19">
        <v>42000</v>
      </c>
    </row>
    <row r="23" spans="1:6">
      <c r="A23" s="19" t="s">
        <v>34</v>
      </c>
      <c r="B23" s="19" t="s">
        <v>47</v>
      </c>
      <c r="C23" s="8" t="s">
        <v>67</v>
      </c>
      <c r="D23" s="19">
        <v>0</v>
      </c>
      <c r="E23" s="7">
        <v>0</v>
      </c>
      <c r="F23" s="19">
        <v>41560</v>
      </c>
    </row>
    <row r="24" spans="1:6">
      <c r="A24" s="19" t="s">
        <v>35</v>
      </c>
      <c r="B24" s="19" t="s">
        <v>45</v>
      </c>
      <c r="C24" s="8" t="s">
        <v>68</v>
      </c>
      <c r="D24" s="19">
        <v>0</v>
      </c>
      <c r="E24" s="7">
        <v>0</v>
      </c>
      <c r="F24" s="19">
        <v>24500</v>
      </c>
    </row>
    <row r="25" spans="1:6">
      <c r="A25" s="19" t="s">
        <v>36</v>
      </c>
      <c r="B25" s="19" t="s">
        <v>49</v>
      </c>
      <c r="C25" s="8" t="s">
        <v>69</v>
      </c>
      <c r="D25" s="19">
        <v>1</v>
      </c>
      <c r="E25" s="7">
        <v>1</v>
      </c>
      <c r="F25" s="19">
        <v>76000</v>
      </c>
    </row>
    <row r="26" spans="1:6">
      <c r="A26" s="19" t="s">
        <v>37</v>
      </c>
      <c r="B26" s="19" t="s">
        <v>11</v>
      </c>
      <c r="C26" s="8" t="s">
        <v>70</v>
      </c>
      <c r="D26" s="19">
        <v>0</v>
      </c>
      <c r="E26" s="7">
        <v>0</v>
      </c>
      <c r="F26" s="19">
        <v>33500</v>
      </c>
    </row>
    <row r="27" spans="1:6">
      <c r="A27" s="19" t="s">
        <v>38</v>
      </c>
      <c r="B27" s="19" t="s">
        <v>49</v>
      </c>
      <c r="C27" s="8" t="s">
        <v>71</v>
      </c>
      <c r="D27" s="19">
        <v>1</v>
      </c>
      <c r="E27" s="7">
        <v>0</v>
      </c>
      <c r="F27" s="19">
        <v>77000</v>
      </c>
    </row>
    <row r="28" spans="1:6">
      <c r="A28" s="19" t="s">
        <v>39</v>
      </c>
      <c r="B28" s="19" t="s">
        <v>44</v>
      </c>
      <c r="C28" s="8" t="s">
        <v>72</v>
      </c>
      <c r="D28" s="19">
        <v>2</v>
      </c>
      <c r="E28" s="7">
        <v>0</v>
      </c>
      <c r="F28" s="19">
        <v>32000</v>
      </c>
    </row>
    <row r="29" spans="1:6">
      <c r="A29" s="19" t="s">
        <v>40</v>
      </c>
      <c r="B29" s="19" t="s">
        <v>49</v>
      </c>
      <c r="C29" s="8" t="s">
        <v>73</v>
      </c>
      <c r="D29" s="19">
        <v>1</v>
      </c>
      <c r="E29" s="7">
        <v>0</v>
      </c>
      <c r="F29" s="19">
        <v>52000</v>
      </c>
    </row>
    <row r="30" spans="1:6">
      <c r="A30" s="19" t="s">
        <v>41</v>
      </c>
      <c r="B30" s="19" t="s">
        <v>46</v>
      </c>
      <c r="C30" s="8" t="s">
        <v>74</v>
      </c>
      <c r="D30" s="19">
        <v>2</v>
      </c>
      <c r="E30" s="7">
        <v>2</v>
      </c>
      <c r="F30" s="19">
        <v>38900</v>
      </c>
    </row>
    <row r="31" spans="1:6">
      <c r="A31" s="19" t="s">
        <v>42</v>
      </c>
      <c r="B31" s="19" t="s">
        <v>44</v>
      </c>
      <c r="C31" s="8" t="s">
        <v>75</v>
      </c>
      <c r="D31" s="19">
        <v>3</v>
      </c>
      <c r="E31" s="7">
        <v>2</v>
      </c>
      <c r="F31" s="19">
        <v>41000</v>
      </c>
    </row>
    <row r="32" spans="1:6">
      <c r="A32" s="19" t="s">
        <v>43</v>
      </c>
      <c r="B32" s="19" t="s">
        <v>49</v>
      </c>
      <c r="C32" s="8" t="s">
        <v>76</v>
      </c>
      <c r="D32" s="19">
        <v>0</v>
      </c>
      <c r="E32" s="7">
        <v>0</v>
      </c>
      <c r="F32" s="19">
        <v>43000</v>
      </c>
    </row>
    <row r="33" spans="3:3">
      <c r="C33" s="10"/>
    </row>
    <row r="34" spans="3:3">
      <c r="C34" s="10"/>
    </row>
    <row r="35" spans="3:3">
      <c r="C35" s="10"/>
    </row>
    <row r="36" spans="3:3">
      <c r="C36" s="10"/>
    </row>
    <row r="37" spans="3:3">
      <c r="C37" s="10"/>
    </row>
    <row r="38" spans="3:3">
      <c r="C38" s="10"/>
    </row>
    <row r="39" spans="3:3">
      <c r="C39" s="10"/>
    </row>
    <row r="40" spans="3:3">
      <c r="C40" s="10"/>
    </row>
    <row r="41" spans="3:3">
      <c r="C41" s="10"/>
    </row>
    <row r="42" spans="3:3">
      <c r="C42" s="10"/>
    </row>
    <row r="43" spans="3:3">
      <c r="C43" s="10"/>
    </row>
    <row r="44" spans="3:3">
      <c r="C44" s="10"/>
    </row>
    <row r="45" spans="3:3">
      <c r="C45" s="10"/>
    </row>
    <row r="46" spans="3:3">
      <c r="C46" s="10"/>
    </row>
    <row r="47" spans="3:3">
      <c r="C47" s="10"/>
    </row>
    <row r="48" spans="3:3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  <row r="54" spans="3:3">
      <c r="C54" s="10"/>
    </row>
    <row r="55" spans="3:3">
      <c r="C55" s="10"/>
    </row>
    <row r="56" spans="3:3">
      <c r="C56" s="10"/>
    </row>
    <row r="57" spans="3:3">
      <c r="C57" s="10"/>
    </row>
    <row r="58" spans="3:3">
      <c r="C58" s="10"/>
    </row>
    <row r="59" spans="3:3">
      <c r="C59" s="10"/>
    </row>
    <row r="60" spans="3:3">
      <c r="C60" s="10"/>
    </row>
    <row r="61" spans="3:3">
      <c r="C61" s="10"/>
    </row>
    <row r="62" spans="3:3">
      <c r="C62" s="10"/>
    </row>
    <row r="63" spans="3:3">
      <c r="C63" s="10"/>
    </row>
    <row r="64" spans="3:3">
      <c r="C64" s="10"/>
    </row>
    <row r="65" spans="3:3">
      <c r="C65" s="10"/>
    </row>
    <row r="66" spans="3:3">
      <c r="C66" s="10"/>
    </row>
    <row r="67" spans="3:3">
      <c r="C67" s="10"/>
    </row>
    <row r="68" spans="3:3">
      <c r="C68" s="10"/>
    </row>
    <row r="69" spans="3:3">
      <c r="C69" s="10"/>
    </row>
    <row r="70" spans="3:3">
      <c r="C70" s="10"/>
    </row>
    <row r="71" spans="3:3">
      <c r="C71" s="10"/>
    </row>
    <row r="72" spans="3:3">
      <c r="C72" s="10"/>
    </row>
    <row r="73" spans="3:3">
      <c r="C73" s="10"/>
    </row>
    <row r="74" spans="3:3">
      <c r="C74" s="10"/>
    </row>
    <row r="75" spans="3:3">
      <c r="C75" s="10"/>
    </row>
    <row r="76" spans="3:3">
      <c r="C76" s="10"/>
    </row>
    <row r="77" spans="3:3">
      <c r="C77" s="10"/>
    </row>
    <row r="78" spans="3:3">
      <c r="C78" s="10"/>
    </row>
    <row r="79" spans="3:3">
      <c r="C79" s="10"/>
    </row>
    <row r="80" spans="3:3">
      <c r="C80" s="10"/>
    </row>
    <row r="81" spans="3:3">
      <c r="C81" s="10"/>
    </row>
    <row r="82" spans="3:3">
      <c r="C82" s="10"/>
    </row>
    <row r="83" spans="3:3">
      <c r="C83" s="10"/>
    </row>
    <row r="84" spans="3:3">
      <c r="C84" s="10"/>
    </row>
    <row r="85" spans="3:3">
      <c r="C85" s="10"/>
    </row>
    <row r="86" spans="3:3">
      <c r="C86" s="10"/>
    </row>
    <row r="87" spans="3:3">
      <c r="C87" s="10"/>
    </row>
    <row r="88" spans="3:3">
      <c r="C88" s="10"/>
    </row>
    <row r="89" spans="3:3">
      <c r="C89" s="10"/>
    </row>
    <row r="90" spans="3:3">
      <c r="C90" s="10"/>
    </row>
    <row r="91" spans="3:3">
      <c r="C91" s="10"/>
    </row>
    <row r="92" spans="3:3">
      <c r="C92" s="10"/>
    </row>
    <row r="93" spans="3:3">
      <c r="C93" s="10"/>
    </row>
    <row r="94" spans="3:3">
      <c r="C94" s="10"/>
    </row>
    <row r="95" spans="3:3">
      <c r="C95" s="10"/>
    </row>
    <row r="96" spans="3:3">
      <c r="C96" s="10"/>
    </row>
    <row r="97" spans="3:3">
      <c r="C97" s="10"/>
    </row>
    <row r="98" spans="3:3">
      <c r="C98" s="10"/>
    </row>
    <row r="99" spans="3:3">
      <c r="C99" s="10"/>
    </row>
    <row r="100" spans="3:3">
      <c r="C100" s="10"/>
    </row>
    <row r="101" spans="3:3">
      <c r="C101" s="10"/>
    </row>
    <row r="102" spans="3:3">
      <c r="C102" s="10"/>
    </row>
    <row r="103" spans="3:3">
      <c r="C103" s="10"/>
    </row>
    <row r="104" spans="3:3">
      <c r="C104" s="10"/>
    </row>
    <row r="105" spans="3:3">
      <c r="C105" s="10"/>
    </row>
    <row r="106" spans="3:3">
      <c r="C106" s="10"/>
    </row>
    <row r="107" spans="3:3">
      <c r="C107" s="10"/>
    </row>
    <row r="108" spans="3:3">
      <c r="C108" s="10"/>
    </row>
    <row r="109" spans="3:3">
      <c r="C109" s="10"/>
    </row>
  </sheetData>
  <mergeCells count="1">
    <mergeCell ref="A1:F1"/>
  </mergeCells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3"/>
  <sheetViews>
    <sheetView workbookViewId="0">
      <pane ySplit="2" topLeftCell="A3" activePane="bottomLeft" state="frozen"/>
      <selection pane="bottomLeft"/>
    </sheetView>
  </sheetViews>
  <sheetFormatPr defaultColWidth="9" defaultRowHeight="13.8"/>
  <cols>
    <col min="1" max="1" width="14" style="6" customWidth="1"/>
    <col min="2" max="7" width="8.88671875" style="6" customWidth="1"/>
    <col min="8" max="8" width="8.109375" style="6" customWidth="1"/>
    <col min="9" max="9" width="14.5546875" style="6" customWidth="1"/>
    <col min="10" max="10" width="9" style="6" customWidth="1"/>
    <col min="11" max="16384" width="9" style="2"/>
  </cols>
  <sheetData>
    <row r="1" spans="1:10" s="13" customFormat="1" ht="16.8" thickBot="1">
      <c r="A1" s="14" t="s">
        <v>1</v>
      </c>
      <c r="B1" s="83" t="s">
        <v>0</v>
      </c>
      <c r="C1" s="83"/>
      <c r="D1" s="83"/>
      <c r="E1" s="83"/>
      <c r="F1" s="83"/>
      <c r="G1" s="84"/>
      <c r="I1" s="56" t="s">
        <v>150</v>
      </c>
      <c r="J1" s="12"/>
    </row>
    <row r="2" spans="1:10" s="13" customFormat="1" ht="16.8" thickBot="1">
      <c r="A2" s="15" t="s">
        <v>2</v>
      </c>
      <c r="B2" s="16">
        <v>0</v>
      </c>
      <c r="C2" s="17">
        <v>1</v>
      </c>
      <c r="D2" s="17">
        <v>2</v>
      </c>
      <c r="E2" s="17">
        <v>3</v>
      </c>
      <c r="F2" s="17">
        <v>4</v>
      </c>
      <c r="G2" s="18">
        <v>5</v>
      </c>
      <c r="I2" s="57" t="s">
        <v>149</v>
      </c>
      <c r="J2" s="12"/>
    </row>
    <row r="3" spans="1:10" s="13" customFormat="1">
      <c r="A3" s="25">
        <v>0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7">
        <v>0</v>
      </c>
      <c r="I3" s="54" t="s">
        <v>148</v>
      </c>
      <c r="J3" s="12"/>
    </row>
    <row r="4" spans="1:10" s="13" customFormat="1">
      <c r="A4" s="38">
        <v>69501</v>
      </c>
      <c r="B4" s="26">
        <v>2010</v>
      </c>
      <c r="C4" s="26">
        <v>0</v>
      </c>
      <c r="D4" s="26">
        <v>0</v>
      </c>
      <c r="E4" s="26">
        <v>0</v>
      </c>
      <c r="F4" s="26">
        <v>0</v>
      </c>
      <c r="G4" s="27">
        <v>0</v>
      </c>
      <c r="I4" s="55" t="s">
        <v>81</v>
      </c>
      <c r="J4" s="12"/>
    </row>
    <row r="5" spans="1:10" s="13" customFormat="1">
      <c r="A5" s="38">
        <v>70001</v>
      </c>
      <c r="B5" s="26">
        <v>2030</v>
      </c>
      <c r="C5" s="26">
        <v>0</v>
      </c>
      <c r="D5" s="26">
        <v>0</v>
      </c>
      <c r="E5" s="26">
        <v>0</v>
      </c>
      <c r="F5" s="26">
        <v>0</v>
      </c>
      <c r="G5" s="27">
        <v>0</v>
      </c>
      <c r="I5" s="55" t="s">
        <v>82</v>
      </c>
      <c r="J5" s="12"/>
    </row>
    <row r="6" spans="1:10">
      <c r="A6" s="38">
        <v>70501</v>
      </c>
      <c r="B6" s="26">
        <v>2060</v>
      </c>
      <c r="C6" s="26">
        <v>0</v>
      </c>
      <c r="D6" s="26">
        <v>0</v>
      </c>
      <c r="E6" s="26">
        <v>0</v>
      </c>
      <c r="F6" s="26">
        <v>0</v>
      </c>
      <c r="G6" s="27">
        <v>0</v>
      </c>
      <c r="I6" s="55" t="s">
        <v>83</v>
      </c>
    </row>
    <row r="7" spans="1:10">
      <c r="A7" s="38">
        <v>71001</v>
      </c>
      <c r="B7" s="26">
        <v>2080</v>
      </c>
      <c r="C7" s="26">
        <v>0</v>
      </c>
      <c r="D7" s="26">
        <v>0</v>
      </c>
      <c r="E7" s="26">
        <v>0</v>
      </c>
      <c r="F7" s="26">
        <v>0</v>
      </c>
      <c r="G7" s="27">
        <v>0</v>
      </c>
      <c r="I7" s="55" t="s">
        <v>84</v>
      </c>
    </row>
    <row r="8" spans="1:10">
      <c r="A8" s="38">
        <v>71501</v>
      </c>
      <c r="B8" s="26">
        <v>2110</v>
      </c>
      <c r="C8" s="26">
        <v>0</v>
      </c>
      <c r="D8" s="26">
        <v>0</v>
      </c>
      <c r="E8" s="26">
        <v>0</v>
      </c>
      <c r="F8" s="26">
        <v>0</v>
      </c>
      <c r="G8" s="27">
        <v>0</v>
      </c>
      <c r="I8" s="55" t="s">
        <v>85</v>
      </c>
    </row>
    <row r="9" spans="1:10">
      <c r="A9" s="38">
        <v>72001</v>
      </c>
      <c r="B9" s="26">
        <v>2130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  <c r="I9" s="55" t="s">
        <v>86</v>
      </c>
    </row>
    <row r="10" spans="1:10">
      <c r="A10" s="38">
        <v>72501</v>
      </c>
      <c r="B10" s="26">
        <v>2160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I10" s="55" t="s">
        <v>87</v>
      </c>
    </row>
    <row r="11" spans="1:10">
      <c r="A11" s="38">
        <v>73001</v>
      </c>
      <c r="B11" s="26">
        <v>2210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I11" s="55" t="s">
        <v>88</v>
      </c>
    </row>
    <row r="12" spans="1:10">
      <c r="A12" s="38">
        <v>73501</v>
      </c>
      <c r="B12" s="26">
        <v>2270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I12" s="58" t="s">
        <v>89</v>
      </c>
    </row>
    <row r="13" spans="1:10">
      <c r="A13" s="38">
        <v>74001</v>
      </c>
      <c r="B13" s="26">
        <v>2330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I13" s="58" t="s">
        <v>90</v>
      </c>
    </row>
    <row r="14" spans="1:10">
      <c r="A14" s="38">
        <v>74501</v>
      </c>
      <c r="B14" s="26">
        <v>2390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  <c r="I14" s="58" t="s">
        <v>91</v>
      </c>
    </row>
    <row r="15" spans="1:10">
      <c r="A15" s="38">
        <v>75001</v>
      </c>
      <c r="B15" s="26">
        <v>2450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  <c r="I15" s="58" t="s">
        <v>92</v>
      </c>
    </row>
    <row r="16" spans="1:10">
      <c r="A16" s="38">
        <v>75501</v>
      </c>
      <c r="B16" s="26">
        <v>2510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  <c r="I16" s="58" t="s">
        <v>93</v>
      </c>
    </row>
    <row r="17" spans="1:9">
      <c r="A17" s="38">
        <v>76001</v>
      </c>
      <c r="B17" s="26">
        <v>2570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I17" s="58" t="s">
        <v>94</v>
      </c>
    </row>
    <row r="18" spans="1:9">
      <c r="A18" s="38">
        <v>76501</v>
      </c>
      <c r="B18" s="26">
        <v>2630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I18" s="58" t="s">
        <v>95</v>
      </c>
    </row>
    <row r="19" spans="1:9">
      <c r="A19" s="38">
        <v>77001</v>
      </c>
      <c r="B19" s="26">
        <v>2690</v>
      </c>
      <c r="C19" s="26">
        <v>2030</v>
      </c>
      <c r="D19" s="26">
        <v>0</v>
      </c>
      <c r="E19" s="26">
        <v>0</v>
      </c>
      <c r="F19" s="26">
        <v>0</v>
      </c>
      <c r="G19" s="27">
        <v>0</v>
      </c>
      <c r="I19" s="58" t="s">
        <v>96</v>
      </c>
    </row>
    <row r="20" spans="1:9">
      <c r="A20" s="38">
        <v>77501</v>
      </c>
      <c r="B20" s="26">
        <v>2750</v>
      </c>
      <c r="C20" s="26">
        <v>2050</v>
      </c>
      <c r="D20" s="26">
        <v>0</v>
      </c>
      <c r="E20" s="26">
        <v>0</v>
      </c>
      <c r="F20" s="26">
        <v>0</v>
      </c>
      <c r="G20" s="27">
        <v>0</v>
      </c>
      <c r="I20" s="58" t="s">
        <v>97</v>
      </c>
    </row>
    <row r="21" spans="1:9">
      <c r="A21" s="38">
        <v>78001</v>
      </c>
      <c r="B21" s="26">
        <v>2810</v>
      </c>
      <c r="C21" s="26">
        <v>2080</v>
      </c>
      <c r="D21" s="26">
        <v>0</v>
      </c>
      <c r="E21" s="26">
        <v>0</v>
      </c>
      <c r="F21" s="26">
        <v>0</v>
      </c>
      <c r="G21" s="27">
        <v>0</v>
      </c>
      <c r="I21" s="58" t="s">
        <v>98</v>
      </c>
    </row>
    <row r="22" spans="1:9">
      <c r="A22" s="38">
        <v>78501</v>
      </c>
      <c r="B22" s="26">
        <v>2870</v>
      </c>
      <c r="C22" s="26">
        <v>2100</v>
      </c>
      <c r="D22" s="26">
        <v>0</v>
      </c>
      <c r="E22" s="26">
        <v>0</v>
      </c>
      <c r="F22" s="26">
        <v>0</v>
      </c>
      <c r="G22" s="27">
        <v>0</v>
      </c>
      <c r="I22" s="58" t="s">
        <v>99</v>
      </c>
    </row>
    <row r="23" spans="1:9">
      <c r="A23" s="38">
        <v>79001</v>
      </c>
      <c r="B23" s="26">
        <v>2930</v>
      </c>
      <c r="C23" s="26">
        <v>2130</v>
      </c>
      <c r="D23" s="26">
        <v>0</v>
      </c>
      <c r="E23" s="26">
        <v>0</v>
      </c>
      <c r="F23" s="26">
        <v>0</v>
      </c>
      <c r="G23" s="27">
        <v>0</v>
      </c>
      <c r="I23" s="58" t="s">
        <v>100</v>
      </c>
    </row>
    <row r="24" spans="1:9">
      <c r="A24" s="38">
        <v>79501</v>
      </c>
      <c r="B24" s="26">
        <v>2990</v>
      </c>
      <c r="C24" s="26">
        <v>2150</v>
      </c>
      <c r="D24" s="26">
        <v>0</v>
      </c>
      <c r="E24" s="26">
        <v>0</v>
      </c>
      <c r="F24" s="26">
        <v>0</v>
      </c>
      <c r="G24" s="27">
        <v>0</v>
      </c>
      <c r="I24" s="58" t="s">
        <v>101</v>
      </c>
    </row>
    <row r="25" spans="1:9">
      <c r="A25" s="38">
        <v>80001</v>
      </c>
      <c r="B25" s="26">
        <v>3050</v>
      </c>
      <c r="C25" s="26">
        <v>2200</v>
      </c>
      <c r="D25" s="26">
        <v>0</v>
      </c>
      <c r="E25" s="26">
        <v>0</v>
      </c>
      <c r="F25" s="26">
        <v>0</v>
      </c>
      <c r="G25" s="27">
        <v>0</v>
      </c>
      <c r="I25" s="58" t="s">
        <v>102</v>
      </c>
    </row>
    <row r="26" spans="1:9">
      <c r="A26" s="38">
        <v>80501</v>
      </c>
      <c r="B26" s="26">
        <v>3110</v>
      </c>
      <c r="C26" s="26">
        <v>2260</v>
      </c>
      <c r="D26" s="26">
        <v>0</v>
      </c>
      <c r="E26" s="26">
        <v>0</v>
      </c>
      <c r="F26" s="26">
        <v>0</v>
      </c>
      <c r="G26" s="27">
        <v>0</v>
      </c>
      <c r="I26" s="58" t="s">
        <v>103</v>
      </c>
    </row>
    <row r="27" spans="1:9">
      <c r="A27" s="38">
        <v>81001</v>
      </c>
      <c r="B27" s="26">
        <v>3170</v>
      </c>
      <c r="C27" s="26">
        <v>2320</v>
      </c>
      <c r="D27" s="26">
        <v>0</v>
      </c>
      <c r="E27" s="26">
        <v>0</v>
      </c>
      <c r="F27" s="26">
        <v>0</v>
      </c>
      <c r="G27" s="27">
        <v>0</v>
      </c>
      <c r="I27" s="58" t="s">
        <v>104</v>
      </c>
    </row>
    <row r="28" spans="1:9">
      <c r="A28" s="38">
        <v>81501</v>
      </c>
      <c r="B28" s="26">
        <v>3230</v>
      </c>
      <c r="C28" s="26">
        <v>2380</v>
      </c>
      <c r="D28" s="26">
        <v>0</v>
      </c>
      <c r="E28" s="26">
        <v>0</v>
      </c>
      <c r="F28" s="26">
        <v>0</v>
      </c>
      <c r="G28" s="27">
        <v>0</v>
      </c>
      <c r="I28" s="58" t="s">
        <v>105</v>
      </c>
    </row>
    <row r="29" spans="1:9">
      <c r="A29" s="38">
        <v>82001</v>
      </c>
      <c r="B29" s="26">
        <v>3290</v>
      </c>
      <c r="C29" s="26">
        <v>2440</v>
      </c>
      <c r="D29" s="26">
        <v>0</v>
      </c>
      <c r="E29" s="26">
        <v>0</v>
      </c>
      <c r="F29" s="26">
        <v>0</v>
      </c>
      <c r="G29" s="27">
        <v>0</v>
      </c>
      <c r="I29" s="58" t="s">
        <v>106</v>
      </c>
    </row>
    <row r="30" spans="1:9">
      <c r="A30" s="38">
        <v>82501</v>
      </c>
      <c r="B30" s="26">
        <v>3350</v>
      </c>
      <c r="C30" s="26">
        <v>2500</v>
      </c>
      <c r="D30" s="26">
        <v>0</v>
      </c>
      <c r="E30" s="26">
        <v>0</v>
      </c>
      <c r="F30" s="26">
        <v>0</v>
      </c>
      <c r="G30" s="27">
        <v>0</v>
      </c>
      <c r="I30" s="58" t="s">
        <v>107</v>
      </c>
    </row>
    <row r="31" spans="1:9">
      <c r="A31" s="38">
        <v>83001</v>
      </c>
      <c r="B31" s="26">
        <v>3410</v>
      </c>
      <c r="C31" s="26">
        <v>2560</v>
      </c>
      <c r="D31" s="26">
        <v>0</v>
      </c>
      <c r="E31" s="26">
        <v>0</v>
      </c>
      <c r="F31" s="26">
        <v>0</v>
      </c>
      <c r="G31" s="27">
        <v>0</v>
      </c>
      <c r="I31" s="58" t="s">
        <v>108</v>
      </c>
    </row>
    <row r="32" spans="1:9">
      <c r="A32" s="38">
        <v>83501</v>
      </c>
      <c r="B32" s="26">
        <v>3470</v>
      </c>
      <c r="C32" s="26">
        <v>2620</v>
      </c>
      <c r="D32" s="26">
        <v>0</v>
      </c>
      <c r="E32" s="26">
        <v>0</v>
      </c>
      <c r="F32" s="26">
        <v>0</v>
      </c>
      <c r="G32" s="27">
        <v>0</v>
      </c>
      <c r="I32" s="58" t="s">
        <v>109</v>
      </c>
    </row>
    <row r="33" spans="1:9">
      <c r="A33" s="38">
        <v>84001</v>
      </c>
      <c r="B33" s="26">
        <v>3530</v>
      </c>
      <c r="C33" s="26">
        <v>2680</v>
      </c>
      <c r="D33" s="26">
        <v>2020</v>
      </c>
      <c r="E33" s="26">
        <v>0</v>
      </c>
      <c r="F33" s="26">
        <v>0</v>
      </c>
      <c r="G33" s="27">
        <v>0</v>
      </c>
      <c r="I33" s="58" t="s">
        <v>110</v>
      </c>
    </row>
    <row r="34" spans="1:9">
      <c r="A34" s="38">
        <v>84501</v>
      </c>
      <c r="B34" s="26">
        <v>3590</v>
      </c>
      <c r="C34" s="26">
        <v>2740</v>
      </c>
      <c r="D34" s="26">
        <v>2050</v>
      </c>
      <c r="E34" s="26">
        <v>0</v>
      </c>
      <c r="F34" s="26">
        <v>0</v>
      </c>
      <c r="G34" s="27">
        <v>0</v>
      </c>
      <c r="I34" s="58" t="s">
        <v>111</v>
      </c>
    </row>
    <row r="35" spans="1:9">
      <c r="A35" s="38">
        <v>85001</v>
      </c>
      <c r="B35" s="26">
        <v>3650</v>
      </c>
      <c r="C35" s="26">
        <v>2800</v>
      </c>
      <c r="D35" s="26">
        <v>2070</v>
      </c>
      <c r="E35" s="26">
        <v>0</v>
      </c>
      <c r="F35" s="26">
        <v>0</v>
      </c>
      <c r="G35" s="27">
        <v>0</v>
      </c>
      <c r="I35" s="58" t="s">
        <v>112</v>
      </c>
    </row>
    <row r="36" spans="1:9">
      <c r="A36" s="38">
        <v>85501</v>
      </c>
      <c r="B36" s="26">
        <v>3710</v>
      </c>
      <c r="C36" s="26">
        <v>2860</v>
      </c>
      <c r="D36" s="26">
        <v>2100</v>
      </c>
      <c r="E36" s="26">
        <v>0</v>
      </c>
      <c r="F36" s="26">
        <v>0</v>
      </c>
      <c r="G36" s="27">
        <v>0</v>
      </c>
      <c r="I36" s="58" t="s">
        <v>113</v>
      </c>
    </row>
    <row r="37" spans="1:9">
      <c r="A37" s="38">
        <v>86001</v>
      </c>
      <c r="B37" s="26">
        <v>3770</v>
      </c>
      <c r="C37" s="26">
        <v>2920</v>
      </c>
      <c r="D37" s="26">
        <v>2120</v>
      </c>
      <c r="E37" s="26">
        <v>0</v>
      </c>
      <c r="F37" s="26">
        <v>0</v>
      </c>
      <c r="G37" s="27">
        <v>0</v>
      </c>
      <c r="I37" s="58" t="s">
        <v>114</v>
      </c>
    </row>
    <row r="38" spans="1:9">
      <c r="A38" s="38">
        <v>86501</v>
      </c>
      <c r="B38" s="26">
        <v>3830</v>
      </c>
      <c r="C38" s="26">
        <v>2980</v>
      </c>
      <c r="D38" s="26">
        <v>2150</v>
      </c>
      <c r="E38" s="26">
        <v>0</v>
      </c>
      <c r="F38" s="26">
        <v>0</v>
      </c>
      <c r="G38" s="27">
        <v>0</v>
      </c>
      <c r="I38" s="58" t="s">
        <v>115</v>
      </c>
    </row>
    <row r="39" spans="1:9">
      <c r="A39" s="38">
        <v>87001</v>
      </c>
      <c r="B39" s="26">
        <v>3890</v>
      </c>
      <c r="C39" s="26">
        <v>3040</v>
      </c>
      <c r="D39" s="26">
        <v>2190</v>
      </c>
      <c r="E39" s="26">
        <v>0</v>
      </c>
      <c r="F39" s="26">
        <v>0</v>
      </c>
      <c r="G39" s="27">
        <v>0</v>
      </c>
      <c r="I39" s="58" t="s">
        <v>116</v>
      </c>
    </row>
    <row r="40" spans="1:9">
      <c r="A40" s="38">
        <v>87501</v>
      </c>
      <c r="B40" s="26">
        <v>3950</v>
      </c>
      <c r="C40" s="26">
        <v>3100</v>
      </c>
      <c r="D40" s="26">
        <v>2250</v>
      </c>
      <c r="E40" s="26">
        <v>0</v>
      </c>
      <c r="F40" s="26">
        <v>0</v>
      </c>
      <c r="G40" s="27">
        <v>0</v>
      </c>
      <c r="I40" s="58" t="s">
        <v>117</v>
      </c>
    </row>
    <row r="41" spans="1:9">
      <c r="A41" s="38">
        <v>88001</v>
      </c>
      <c r="B41" s="26">
        <v>4010</v>
      </c>
      <c r="C41" s="26">
        <v>3160</v>
      </c>
      <c r="D41" s="26">
        <v>2310</v>
      </c>
      <c r="E41" s="26">
        <v>0</v>
      </c>
      <c r="F41" s="26">
        <v>0</v>
      </c>
      <c r="G41" s="27">
        <v>0</v>
      </c>
      <c r="I41" s="58" t="s">
        <v>118</v>
      </c>
    </row>
    <row r="42" spans="1:9">
      <c r="A42" s="38">
        <v>88501</v>
      </c>
      <c r="B42" s="26">
        <v>4070</v>
      </c>
      <c r="C42" s="26">
        <v>3220</v>
      </c>
      <c r="D42" s="26">
        <v>2370</v>
      </c>
      <c r="E42" s="26">
        <v>0</v>
      </c>
      <c r="F42" s="26">
        <v>0</v>
      </c>
      <c r="G42" s="27">
        <v>0</v>
      </c>
      <c r="I42" s="58" t="s">
        <v>119</v>
      </c>
    </row>
    <row r="43" spans="1:9">
      <c r="A43" s="38">
        <v>89001</v>
      </c>
      <c r="B43" s="26">
        <v>4130</v>
      </c>
      <c r="C43" s="26">
        <v>3280</v>
      </c>
      <c r="D43" s="26">
        <v>2430</v>
      </c>
      <c r="E43" s="26">
        <v>0</v>
      </c>
      <c r="F43" s="26">
        <v>0</v>
      </c>
      <c r="G43" s="27">
        <v>0</v>
      </c>
      <c r="I43" s="58" t="s">
        <v>120</v>
      </c>
    </row>
    <row r="44" spans="1:9">
      <c r="A44" s="38">
        <v>89501</v>
      </c>
      <c r="B44" s="26">
        <v>4190</v>
      </c>
      <c r="C44" s="26">
        <v>3340</v>
      </c>
      <c r="D44" s="26">
        <v>2490</v>
      </c>
      <c r="E44" s="26">
        <v>0</v>
      </c>
      <c r="F44" s="26">
        <v>0</v>
      </c>
      <c r="G44" s="27">
        <v>0</v>
      </c>
      <c r="I44" s="58" t="s">
        <v>121</v>
      </c>
    </row>
    <row r="45" spans="1:9">
      <c r="A45" s="38">
        <v>90001</v>
      </c>
      <c r="B45" s="26">
        <v>4250</v>
      </c>
      <c r="C45" s="26">
        <v>3400</v>
      </c>
      <c r="D45" s="26">
        <v>2550</v>
      </c>
      <c r="E45" s="26">
        <v>0</v>
      </c>
      <c r="F45" s="26">
        <v>0</v>
      </c>
      <c r="G45" s="27">
        <v>0</v>
      </c>
      <c r="I45" s="58" t="s">
        <v>122</v>
      </c>
    </row>
    <row r="46" spans="1:9">
      <c r="A46" s="38">
        <v>90501</v>
      </c>
      <c r="B46" s="26">
        <v>4310</v>
      </c>
      <c r="C46" s="26">
        <v>3460</v>
      </c>
      <c r="D46" s="26">
        <v>2610</v>
      </c>
      <c r="E46" s="26">
        <v>0</v>
      </c>
      <c r="F46" s="26">
        <v>0</v>
      </c>
      <c r="G46" s="27">
        <v>0</v>
      </c>
      <c r="I46" s="58" t="s">
        <v>123</v>
      </c>
    </row>
    <row r="47" spans="1:9">
      <c r="A47" s="38">
        <v>91001</v>
      </c>
      <c r="B47" s="26">
        <v>4370</v>
      </c>
      <c r="C47" s="26">
        <v>3520</v>
      </c>
      <c r="D47" s="26">
        <v>2670</v>
      </c>
      <c r="E47" s="26">
        <v>2020</v>
      </c>
      <c r="F47" s="26">
        <v>0</v>
      </c>
      <c r="G47" s="27">
        <v>0</v>
      </c>
      <c r="I47" s="58" t="s">
        <v>124</v>
      </c>
    </row>
    <row r="48" spans="1:9">
      <c r="A48" s="38">
        <v>91501</v>
      </c>
      <c r="B48" s="26">
        <v>4430</v>
      </c>
      <c r="C48" s="26">
        <v>3580</v>
      </c>
      <c r="D48" s="26">
        <v>2730</v>
      </c>
      <c r="E48" s="26">
        <v>2050</v>
      </c>
      <c r="F48" s="26">
        <v>0</v>
      </c>
      <c r="G48" s="27">
        <v>0</v>
      </c>
      <c r="I48" s="58" t="s">
        <v>125</v>
      </c>
    </row>
    <row r="49" spans="1:9">
      <c r="A49" s="38">
        <v>92001</v>
      </c>
      <c r="B49" s="26">
        <v>4490</v>
      </c>
      <c r="C49" s="26">
        <v>3640</v>
      </c>
      <c r="D49" s="26">
        <v>2790</v>
      </c>
      <c r="E49" s="26">
        <v>2070</v>
      </c>
      <c r="F49" s="26">
        <v>0</v>
      </c>
      <c r="G49" s="27">
        <v>0</v>
      </c>
      <c r="I49" s="58" t="s">
        <v>126</v>
      </c>
    </row>
    <row r="50" spans="1:9">
      <c r="A50" s="38">
        <v>92501</v>
      </c>
      <c r="B50" s="26">
        <v>4550</v>
      </c>
      <c r="C50" s="26">
        <v>3700</v>
      </c>
      <c r="D50" s="26">
        <v>2850</v>
      </c>
      <c r="E50" s="26">
        <v>2100</v>
      </c>
      <c r="F50" s="26">
        <v>0</v>
      </c>
      <c r="G50" s="27">
        <v>0</v>
      </c>
      <c r="I50" s="58" t="s">
        <v>127</v>
      </c>
    </row>
    <row r="51" spans="1:9">
      <c r="A51" s="38">
        <v>93001</v>
      </c>
      <c r="B51" s="26">
        <v>4610</v>
      </c>
      <c r="C51" s="26">
        <v>3760</v>
      </c>
      <c r="D51" s="26">
        <v>2910</v>
      </c>
      <c r="E51" s="26">
        <v>2120</v>
      </c>
      <c r="F51" s="26">
        <v>0</v>
      </c>
      <c r="G51" s="27">
        <v>0</v>
      </c>
      <c r="I51" s="58" t="s">
        <v>128</v>
      </c>
    </row>
    <row r="52" spans="1:9">
      <c r="A52" s="38">
        <v>93501</v>
      </c>
      <c r="B52" s="26">
        <v>4670</v>
      </c>
      <c r="C52" s="26">
        <v>3820</v>
      </c>
      <c r="D52" s="26">
        <v>2970</v>
      </c>
      <c r="E52" s="26">
        <v>2150</v>
      </c>
      <c r="F52" s="26">
        <v>0</v>
      </c>
      <c r="G52" s="27">
        <v>0</v>
      </c>
      <c r="I52" s="58" t="s">
        <v>129</v>
      </c>
    </row>
    <row r="53" spans="1:9">
      <c r="A53" s="38">
        <v>94001</v>
      </c>
      <c r="B53" s="26">
        <v>4730</v>
      </c>
      <c r="C53" s="26">
        <v>3880</v>
      </c>
      <c r="D53" s="26">
        <v>3030</v>
      </c>
      <c r="E53" s="26">
        <v>2180</v>
      </c>
      <c r="F53" s="26">
        <v>0</v>
      </c>
      <c r="G53" s="27">
        <v>0</v>
      </c>
      <c r="I53" s="58" t="s">
        <v>130</v>
      </c>
    </row>
    <row r="54" spans="1:9">
      <c r="A54" s="38">
        <v>94501</v>
      </c>
      <c r="B54" s="26">
        <v>4790</v>
      </c>
      <c r="C54" s="26">
        <v>3940</v>
      </c>
      <c r="D54" s="26">
        <v>3090</v>
      </c>
      <c r="E54" s="26">
        <v>2240</v>
      </c>
      <c r="F54" s="26">
        <v>0</v>
      </c>
      <c r="G54" s="27">
        <v>0</v>
      </c>
      <c r="I54" s="58" t="s">
        <v>131</v>
      </c>
    </row>
    <row r="55" spans="1:9">
      <c r="A55" s="38">
        <v>95001</v>
      </c>
      <c r="B55" s="26">
        <v>4850</v>
      </c>
      <c r="C55" s="26">
        <v>4000</v>
      </c>
      <c r="D55" s="26">
        <v>3150</v>
      </c>
      <c r="E55" s="26">
        <v>2300</v>
      </c>
      <c r="F55" s="26">
        <v>0</v>
      </c>
      <c r="G55" s="27">
        <v>0</v>
      </c>
      <c r="I55" s="58" t="s">
        <v>132</v>
      </c>
    </row>
    <row r="56" spans="1:9">
      <c r="A56" s="38">
        <v>95501</v>
      </c>
      <c r="B56" s="26">
        <v>4910</v>
      </c>
      <c r="C56" s="26">
        <v>4060</v>
      </c>
      <c r="D56" s="26">
        <v>3210</v>
      </c>
      <c r="E56" s="26">
        <v>2360</v>
      </c>
      <c r="F56" s="26">
        <v>0</v>
      </c>
      <c r="G56" s="27">
        <v>0</v>
      </c>
      <c r="I56" s="58" t="s">
        <v>133</v>
      </c>
    </row>
    <row r="57" spans="1:9">
      <c r="A57" s="38">
        <v>96001</v>
      </c>
      <c r="B57" s="26">
        <v>4970</v>
      </c>
      <c r="C57" s="26">
        <v>4120</v>
      </c>
      <c r="D57" s="26">
        <v>3270</v>
      </c>
      <c r="E57" s="26">
        <v>2420</v>
      </c>
      <c r="F57" s="26">
        <v>0</v>
      </c>
      <c r="G57" s="27">
        <v>0</v>
      </c>
      <c r="I57" s="58" t="s">
        <v>134</v>
      </c>
    </row>
    <row r="58" spans="1:9">
      <c r="A58" s="38">
        <v>96501</v>
      </c>
      <c r="B58" s="26">
        <v>5030</v>
      </c>
      <c r="C58" s="26">
        <v>4180</v>
      </c>
      <c r="D58" s="26">
        <v>3330</v>
      </c>
      <c r="E58" s="26">
        <v>2480</v>
      </c>
      <c r="F58" s="26">
        <v>0</v>
      </c>
      <c r="G58" s="27">
        <v>0</v>
      </c>
      <c r="I58" s="58" t="s">
        <v>135</v>
      </c>
    </row>
    <row r="59" spans="1:9">
      <c r="A59" s="38">
        <v>97001</v>
      </c>
      <c r="B59" s="26">
        <v>5090</v>
      </c>
      <c r="C59" s="26">
        <v>4240</v>
      </c>
      <c r="D59" s="26">
        <v>3390</v>
      </c>
      <c r="E59" s="26">
        <v>2540</v>
      </c>
      <c r="F59" s="26">
        <v>0</v>
      </c>
      <c r="G59" s="27">
        <v>0</v>
      </c>
      <c r="I59" s="58" t="s">
        <v>136</v>
      </c>
    </row>
    <row r="60" spans="1:9">
      <c r="A60" s="38">
        <v>97501</v>
      </c>
      <c r="B60" s="26">
        <v>5150</v>
      </c>
      <c r="C60" s="26">
        <v>4300</v>
      </c>
      <c r="D60" s="26">
        <v>3450</v>
      </c>
      <c r="E60" s="26">
        <v>2600</v>
      </c>
      <c r="F60" s="26">
        <v>0</v>
      </c>
      <c r="G60" s="27">
        <v>0</v>
      </c>
      <c r="I60" s="58" t="s">
        <v>137</v>
      </c>
    </row>
    <row r="61" spans="1:9">
      <c r="A61" s="38">
        <v>98001</v>
      </c>
      <c r="B61" s="26">
        <v>5210</v>
      </c>
      <c r="C61" s="26">
        <v>4360</v>
      </c>
      <c r="D61" s="26">
        <v>3510</v>
      </c>
      <c r="E61" s="26">
        <v>2660</v>
      </c>
      <c r="F61" s="26">
        <v>2020</v>
      </c>
      <c r="G61" s="27">
        <v>0</v>
      </c>
      <c r="I61" s="58" t="s">
        <v>138</v>
      </c>
    </row>
    <row r="62" spans="1:9">
      <c r="A62" s="38">
        <v>98501</v>
      </c>
      <c r="B62" s="26">
        <v>5270</v>
      </c>
      <c r="C62" s="26">
        <v>4420</v>
      </c>
      <c r="D62" s="26">
        <v>3570</v>
      </c>
      <c r="E62" s="26">
        <v>2720</v>
      </c>
      <c r="F62" s="26">
        <v>2040</v>
      </c>
      <c r="G62" s="27">
        <v>0</v>
      </c>
      <c r="I62" s="58" t="s">
        <v>139</v>
      </c>
    </row>
    <row r="63" spans="1:9">
      <c r="A63" s="38">
        <v>99001</v>
      </c>
      <c r="B63" s="26">
        <v>5330</v>
      </c>
      <c r="C63" s="26">
        <v>4480</v>
      </c>
      <c r="D63" s="26">
        <v>3630</v>
      </c>
      <c r="E63" s="26">
        <v>2780</v>
      </c>
      <c r="F63" s="26">
        <v>2070</v>
      </c>
      <c r="G63" s="27">
        <v>0</v>
      </c>
      <c r="I63" s="58" t="s">
        <v>140</v>
      </c>
    </row>
    <row r="64" spans="1:9">
      <c r="A64" s="38">
        <v>99501</v>
      </c>
      <c r="B64" s="26">
        <v>5390</v>
      </c>
      <c r="C64" s="26">
        <v>4540</v>
      </c>
      <c r="D64" s="26">
        <v>3690</v>
      </c>
      <c r="E64" s="26">
        <v>2840</v>
      </c>
      <c r="F64" s="26">
        <v>2090</v>
      </c>
      <c r="G64" s="27">
        <v>0</v>
      </c>
      <c r="I64" s="58" t="s">
        <v>141</v>
      </c>
    </row>
    <row r="65" spans="1:9">
      <c r="A65" s="38">
        <v>100001</v>
      </c>
      <c r="B65" s="26">
        <v>5450</v>
      </c>
      <c r="C65" s="26">
        <v>4600</v>
      </c>
      <c r="D65" s="26">
        <v>3750</v>
      </c>
      <c r="E65" s="26">
        <v>2900</v>
      </c>
      <c r="F65" s="26">
        <v>2120</v>
      </c>
      <c r="G65" s="27">
        <v>0</v>
      </c>
      <c r="I65" s="58" t="s">
        <v>142</v>
      </c>
    </row>
    <row r="66" spans="1:9">
      <c r="A66" s="38">
        <v>100501</v>
      </c>
      <c r="B66" s="26">
        <v>5510</v>
      </c>
      <c r="C66" s="26">
        <v>4660</v>
      </c>
      <c r="D66" s="26">
        <v>3810</v>
      </c>
      <c r="E66" s="26">
        <v>2960</v>
      </c>
      <c r="F66" s="26">
        <v>2140</v>
      </c>
      <c r="G66" s="27">
        <v>0</v>
      </c>
      <c r="I66" s="58" t="s">
        <v>143</v>
      </c>
    </row>
    <row r="67" spans="1:9">
      <c r="A67" s="38">
        <v>101001</v>
      </c>
      <c r="B67" s="26">
        <v>5570</v>
      </c>
      <c r="C67" s="26">
        <v>4720</v>
      </c>
      <c r="D67" s="26">
        <v>3870</v>
      </c>
      <c r="E67" s="26">
        <v>3020</v>
      </c>
      <c r="F67" s="26">
        <v>2170</v>
      </c>
      <c r="G67" s="27">
        <v>0</v>
      </c>
      <c r="I67" s="58" t="s">
        <v>144</v>
      </c>
    </row>
    <row r="68" spans="1:9" ht="14.4" thickBot="1">
      <c r="A68" s="76">
        <v>101501</v>
      </c>
      <c r="B68" s="77">
        <v>5630</v>
      </c>
      <c r="C68" s="77">
        <v>4780</v>
      </c>
      <c r="D68" s="77">
        <v>3930</v>
      </c>
      <c r="E68" s="77">
        <v>3080</v>
      </c>
      <c r="F68" s="77">
        <v>2230</v>
      </c>
      <c r="G68" s="78">
        <v>0</v>
      </c>
      <c r="I68" s="59" t="s">
        <v>145</v>
      </c>
    </row>
    <row r="69" spans="1:9">
      <c r="A69" s="31"/>
    </row>
    <row r="70" spans="1:9">
      <c r="A70" s="31"/>
    </row>
    <row r="71" spans="1:9">
      <c r="A71" s="31"/>
    </row>
    <row r="72" spans="1:9">
      <c r="A72" s="31"/>
    </row>
    <row r="73" spans="1:9">
      <c r="A73" s="31"/>
    </row>
    <row r="74" spans="1:9">
      <c r="A74" s="31"/>
    </row>
    <row r="75" spans="1:9">
      <c r="A75" s="31"/>
    </row>
    <row r="76" spans="1:9">
      <c r="A76" s="31"/>
    </row>
    <row r="77" spans="1:9">
      <c r="A77" s="31"/>
    </row>
    <row r="78" spans="1:9">
      <c r="A78" s="31"/>
    </row>
    <row r="79" spans="1:9">
      <c r="A79" s="31"/>
    </row>
    <row r="80" spans="1:9">
      <c r="A80" s="31"/>
    </row>
    <row r="81" spans="1:1">
      <c r="A81" s="31"/>
    </row>
    <row r="82" spans="1:1">
      <c r="A82" s="31"/>
    </row>
    <row r="83" spans="1:1">
      <c r="A83" s="31"/>
    </row>
    <row r="84" spans="1:1">
      <c r="A84" s="31"/>
    </row>
    <row r="85" spans="1:1">
      <c r="A85" s="31"/>
    </row>
    <row r="86" spans="1:1">
      <c r="A86" s="31"/>
    </row>
    <row r="87" spans="1:1">
      <c r="A87" s="31"/>
    </row>
    <row r="88" spans="1:1">
      <c r="A88" s="31"/>
    </row>
    <row r="89" spans="1:1">
      <c r="A89" s="31"/>
    </row>
    <row r="90" spans="1:1">
      <c r="A90" s="31"/>
    </row>
    <row r="91" spans="1:1">
      <c r="A91" s="31"/>
    </row>
    <row r="92" spans="1:1">
      <c r="A92" s="31"/>
    </row>
    <row r="93" spans="1:1">
      <c r="A93" s="31"/>
    </row>
    <row r="94" spans="1:1">
      <c r="A94" s="31"/>
    </row>
    <row r="95" spans="1:1">
      <c r="A95" s="31"/>
    </row>
    <row r="96" spans="1:1">
      <c r="A96" s="31"/>
    </row>
    <row r="97" spans="1:1">
      <c r="A97" s="31"/>
    </row>
    <row r="98" spans="1:1">
      <c r="A98" s="31"/>
    </row>
    <row r="99" spans="1:1">
      <c r="A99" s="31"/>
    </row>
    <row r="100" spans="1:1">
      <c r="A100" s="31"/>
    </row>
    <row r="101" spans="1:1">
      <c r="A101" s="31"/>
    </row>
    <row r="102" spans="1:1">
      <c r="A102" s="31"/>
    </row>
    <row r="103" spans="1:1">
      <c r="A103" s="31"/>
    </row>
    <row r="104" spans="1:1">
      <c r="A104" s="31"/>
    </row>
    <row r="105" spans="1:1">
      <c r="A105" s="31"/>
    </row>
    <row r="106" spans="1:1">
      <c r="A106" s="31"/>
    </row>
    <row r="107" spans="1:1">
      <c r="A107" s="31"/>
    </row>
    <row r="108" spans="1:1">
      <c r="A108" s="31"/>
    </row>
    <row r="109" spans="1:1">
      <c r="A109" s="31"/>
    </row>
    <row r="110" spans="1:1">
      <c r="A110" s="31"/>
    </row>
    <row r="111" spans="1:1">
      <c r="A111" s="31"/>
    </row>
    <row r="112" spans="1:1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  <row r="117" spans="1:1">
      <c r="A117" s="31"/>
    </row>
    <row r="118" spans="1:1">
      <c r="A118" s="31"/>
    </row>
    <row r="119" spans="1:1">
      <c r="A119" s="31"/>
    </row>
    <row r="120" spans="1:1">
      <c r="A120" s="31"/>
    </row>
    <row r="121" spans="1:1">
      <c r="A121" s="31"/>
    </row>
    <row r="122" spans="1:1">
      <c r="A122" s="31"/>
    </row>
    <row r="123" spans="1:1">
      <c r="A123" s="31"/>
    </row>
    <row r="124" spans="1:1">
      <c r="A124" s="31"/>
    </row>
    <row r="125" spans="1:1">
      <c r="A125" s="31"/>
    </row>
    <row r="126" spans="1:1">
      <c r="A126" s="31"/>
    </row>
    <row r="127" spans="1:1">
      <c r="A127" s="31"/>
    </row>
    <row r="128" spans="1:1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  <row r="149" spans="1:1">
      <c r="A149" s="31"/>
    </row>
    <row r="150" spans="1:1">
      <c r="A150" s="31"/>
    </row>
    <row r="151" spans="1:1">
      <c r="A151" s="31"/>
    </row>
    <row r="152" spans="1:1">
      <c r="A152" s="31"/>
    </row>
    <row r="153" spans="1:1">
      <c r="A153" s="31"/>
    </row>
    <row r="154" spans="1:1">
      <c r="A154" s="31"/>
    </row>
    <row r="155" spans="1:1">
      <c r="A155" s="31"/>
    </row>
    <row r="156" spans="1:1">
      <c r="A156" s="31"/>
    </row>
    <row r="157" spans="1:1">
      <c r="A157" s="31"/>
    </row>
    <row r="158" spans="1:1">
      <c r="A158" s="31"/>
    </row>
    <row r="159" spans="1:1">
      <c r="A159" s="31"/>
    </row>
    <row r="160" spans="1:1">
      <c r="A160" s="31"/>
    </row>
    <row r="161" spans="1:1">
      <c r="A161" s="31"/>
    </row>
    <row r="162" spans="1:1">
      <c r="A162" s="31"/>
    </row>
    <row r="163" spans="1:1">
      <c r="A163" s="31"/>
    </row>
    <row r="164" spans="1:1">
      <c r="A164" s="31"/>
    </row>
    <row r="165" spans="1:1">
      <c r="A165" s="31"/>
    </row>
    <row r="166" spans="1:1">
      <c r="A166" s="31"/>
    </row>
    <row r="167" spans="1:1">
      <c r="A167" s="31"/>
    </row>
    <row r="168" spans="1:1">
      <c r="A168" s="31"/>
    </row>
    <row r="169" spans="1:1">
      <c r="A169" s="31"/>
    </row>
    <row r="170" spans="1:1">
      <c r="A170" s="31"/>
    </row>
    <row r="171" spans="1:1">
      <c r="A171" s="31"/>
    </row>
    <row r="172" spans="1:1">
      <c r="A172" s="31"/>
    </row>
    <row r="173" spans="1:1">
      <c r="A173" s="31"/>
    </row>
    <row r="174" spans="1:1">
      <c r="A174" s="31"/>
    </row>
    <row r="175" spans="1:1">
      <c r="A175" s="31"/>
    </row>
    <row r="176" spans="1:1">
      <c r="A176" s="31"/>
    </row>
    <row r="177" spans="1:1">
      <c r="A177" s="31"/>
    </row>
    <row r="178" spans="1:1">
      <c r="A178" s="31"/>
    </row>
    <row r="179" spans="1:1">
      <c r="A179" s="31"/>
    </row>
    <row r="180" spans="1:1">
      <c r="A180" s="31"/>
    </row>
    <row r="181" spans="1:1">
      <c r="A181" s="31"/>
    </row>
    <row r="182" spans="1:1">
      <c r="A182" s="31"/>
    </row>
    <row r="183" spans="1:1">
      <c r="A183" s="31"/>
    </row>
    <row r="184" spans="1:1">
      <c r="A184" s="31"/>
    </row>
    <row r="185" spans="1:1">
      <c r="A185" s="31"/>
    </row>
    <row r="186" spans="1:1">
      <c r="A186" s="31"/>
    </row>
    <row r="187" spans="1:1">
      <c r="A187" s="31"/>
    </row>
    <row r="188" spans="1:1">
      <c r="A188" s="31"/>
    </row>
    <row r="189" spans="1:1">
      <c r="A189" s="31"/>
    </row>
    <row r="190" spans="1:1">
      <c r="A190" s="31"/>
    </row>
    <row r="191" spans="1:1">
      <c r="A191" s="31"/>
    </row>
    <row r="192" spans="1:1">
      <c r="A192" s="31"/>
    </row>
    <row r="193" spans="1:1">
      <c r="A193" s="31"/>
    </row>
    <row r="194" spans="1:1">
      <c r="A194" s="31"/>
    </row>
    <row r="195" spans="1:1">
      <c r="A195" s="31"/>
    </row>
    <row r="196" spans="1:1">
      <c r="A196" s="31"/>
    </row>
    <row r="197" spans="1:1">
      <c r="A197" s="31"/>
    </row>
    <row r="198" spans="1:1">
      <c r="A198" s="31"/>
    </row>
    <row r="199" spans="1:1">
      <c r="A199" s="31"/>
    </row>
    <row r="200" spans="1:1">
      <c r="A200" s="31"/>
    </row>
    <row r="201" spans="1:1">
      <c r="A201" s="31"/>
    </row>
    <row r="202" spans="1:1">
      <c r="A202" s="31"/>
    </row>
    <row r="203" spans="1:1">
      <c r="A203" s="31"/>
    </row>
    <row r="204" spans="1:1">
      <c r="A204" s="31"/>
    </row>
    <row r="205" spans="1:1">
      <c r="A205" s="31"/>
    </row>
    <row r="206" spans="1:1">
      <c r="A206" s="31"/>
    </row>
    <row r="207" spans="1:1">
      <c r="A207" s="31"/>
    </row>
    <row r="208" spans="1:1">
      <c r="A208" s="31"/>
    </row>
    <row r="209" spans="1:1">
      <c r="A209" s="31"/>
    </row>
    <row r="210" spans="1:1">
      <c r="A210" s="31"/>
    </row>
    <row r="211" spans="1:1">
      <c r="A211" s="31"/>
    </row>
    <row r="212" spans="1:1">
      <c r="A212" s="31"/>
    </row>
    <row r="213" spans="1:1">
      <c r="A213" s="31"/>
    </row>
    <row r="214" spans="1:1">
      <c r="A214" s="31"/>
    </row>
    <row r="215" spans="1:1">
      <c r="A215" s="31"/>
    </row>
    <row r="216" spans="1:1">
      <c r="A216" s="31"/>
    </row>
    <row r="217" spans="1:1">
      <c r="A217" s="31"/>
    </row>
    <row r="218" spans="1:1">
      <c r="A218" s="31"/>
    </row>
    <row r="219" spans="1:1">
      <c r="A219" s="31"/>
    </row>
    <row r="220" spans="1:1">
      <c r="A220" s="31"/>
    </row>
    <row r="221" spans="1:1">
      <c r="A221" s="31"/>
    </row>
    <row r="222" spans="1:1">
      <c r="A222" s="31"/>
    </row>
    <row r="223" spans="1:1">
      <c r="A223" s="31"/>
    </row>
    <row r="224" spans="1:1">
      <c r="A224" s="31"/>
    </row>
    <row r="225" spans="1:1">
      <c r="A225" s="31"/>
    </row>
    <row r="226" spans="1:1">
      <c r="A226" s="31"/>
    </row>
    <row r="227" spans="1:1">
      <c r="A227" s="31"/>
    </row>
    <row r="228" spans="1:1">
      <c r="A228" s="31"/>
    </row>
    <row r="229" spans="1:1">
      <c r="A229" s="31"/>
    </row>
    <row r="230" spans="1:1">
      <c r="A230" s="31"/>
    </row>
    <row r="231" spans="1:1">
      <c r="A231" s="31"/>
    </row>
    <row r="232" spans="1:1">
      <c r="A232" s="31"/>
    </row>
    <row r="233" spans="1:1">
      <c r="A233" s="31"/>
    </row>
    <row r="234" spans="1:1">
      <c r="A234" s="31"/>
    </row>
    <row r="235" spans="1:1">
      <c r="A235" s="31"/>
    </row>
    <row r="236" spans="1:1">
      <c r="A236" s="31"/>
    </row>
    <row r="237" spans="1:1">
      <c r="A237" s="31"/>
    </row>
    <row r="238" spans="1:1">
      <c r="A238" s="31"/>
    </row>
    <row r="239" spans="1:1">
      <c r="A239" s="31"/>
    </row>
    <row r="240" spans="1:1">
      <c r="A240" s="31"/>
    </row>
    <row r="241" spans="1:1">
      <c r="A241" s="31"/>
    </row>
    <row r="242" spans="1:1">
      <c r="A242" s="31"/>
    </row>
    <row r="243" spans="1:1">
      <c r="A243" s="31"/>
    </row>
    <row r="244" spans="1:1">
      <c r="A244" s="31"/>
    </row>
    <row r="245" spans="1:1">
      <c r="A245" s="31"/>
    </row>
    <row r="246" spans="1:1">
      <c r="A246" s="31"/>
    </row>
    <row r="247" spans="1:1">
      <c r="A247" s="31"/>
    </row>
    <row r="248" spans="1:1">
      <c r="A248" s="31"/>
    </row>
    <row r="249" spans="1:1">
      <c r="A249" s="31"/>
    </row>
    <row r="250" spans="1:1">
      <c r="A250" s="31"/>
    </row>
    <row r="251" spans="1:1">
      <c r="A251" s="31"/>
    </row>
    <row r="252" spans="1:1">
      <c r="A252" s="31"/>
    </row>
    <row r="253" spans="1:1">
      <c r="A253" s="31"/>
    </row>
    <row r="254" spans="1:1">
      <c r="A254" s="31"/>
    </row>
    <row r="255" spans="1:1">
      <c r="A255" s="31"/>
    </row>
    <row r="256" spans="1:1">
      <c r="A256" s="31"/>
    </row>
    <row r="257" spans="1:1">
      <c r="A257" s="31"/>
    </row>
    <row r="258" spans="1:1">
      <c r="A258" s="31"/>
    </row>
    <row r="259" spans="1:1">
      <c r="A259" s="31"/>
    </row>
    <row r="260" spans="1:1">
      <c r="A260" s="31"/>
    </row>
    <row r="261" spans="1:1">
      <c r="A261" s="31"/>
    </row>
    <row r="262" spans="1:1">
      <c r="A262" s="31"/>
    </row>
    <row r="263" spans="1:1">
      <c r="A263" s="31"/>
    </row>
    <row r="264" spans="1:1">
      <c r="A264" s="31"/>
    </row>
    <row r="265" spans="1:1">
      <c r="A265" s="31"/>
    </row>
    <row r="266" spans="1:1">
      <c r="A266" s="31"/>
    </row>
    <row r="267" spans="1:1">
      <c r="A267" s="31"/>
    </row>
    <row r="268" spans="1:1">
      <c r="A268" s="31"/>
    </row>
    <row r="269" spans="1:1">
      <c r="A269" s="31"/>
    </row>
    <row r="270" spans="1:1">
      <c r="A270" s="31"/>
    </row>
    <row r="271" spans="1:1">
      <c r="A271" s="31"/>
    </row>
    <row r="272" spans="1:1">
      <c r="A272" s="31"/>
    </row>
    <row r="273" spans="1:1">
      <c r="A273" s="31"/>
    </row>
    <row r="274" spans="1:1">
      <c r="A274" s="31"/>
    </row>
    <row r="275" spans="1:1">
      <c r="A275" s="31"/>
    </row>
    <row r="276" spans="1:1">
      <c r="A276" s="31"/>
    </row>
    <row r="277" spans="1:1">
      <c r="A277" s="31"/>
    </row>
    <row r="278" spans="1:1">
      <c r="A278" s="31"/>
    </row>
    <row r="279" spans="1:1">
      <c r="A279" s="31"/>
    </row>
    <row r="280" spans="1:1">
      <c r="A280" s="31"/>
    </row>
    <row r="281" spans="1:1">
      <c r="A281" s="31"/>
    </row>
    <row r="282" spans="1:1">
      <c r="A282" s="31"/>
    </row>
    <row r="283" spans="1:1">
      <c r="A283" s="31"/>
    </row>
    <row r="284" spans="1:1">
      <c r="A284" s="31"/>
    </row>
    <row r="285" spans="1:1">
      <c r="A285" s="31"/>
    </row>
    <row r="286" spans="1:1">
      <c r="A286" s="31"/>
    </row>
    <row r="287" spans="1:1">
      <c r="A287" s="31"/>
    </row>
    <row r="288" spans="1:1">
      <c r="A288" s="31"/>
    </row>
    <row r="289" spans="1:1">
      <c r="A289" s="31"/>
    </row>
    <row r="290" spans="1:1">
      <c r="A290" s="31"/>
    </row>
    <row r="291" spans="1:1">
      <c r="A291" s="31"/>
    </row>
    <row r="292" spans="1:1">
      <c r="A292" s="31"/>
    </row>
    <row r="293" spans="1:1">
      <c r="A293" s="31"/>
    </row>
    <row r="294" spans="1:1">
      <c r="A294" s="31"/>
    </row>
    <row r="295" spans="1:1">
      <c r="A295" s="31"/>
    </row>
    <row r="296" spans="1:1">
      <c r="A296" s="31"/>
    </row>
    <row r="297" spans="1:1">
      <c r="A297" s="31"/>
    </row>
    <row r="298" spans="1:1">
      <c r="A298" s="31"/>
    </row>
    <row r="299" spans="1:1">
      <c r="A299" s="31"/>
    </row>
    <row r="300" spans="1:1">
      <c r="A300" s="31"/>
    </row>
    <row r="301" spans="1:1">
      <c r="A301" s="31"/>
    </row>
    <row r="302" spans="1:1">
      <c r="A302" s="31"/>
    </row>
    <row r="303" spans="1:1">
      <c r="A303" s="31"/>
    </row>
    <row r="304" spans="1:1">
      <c r="A304" s="31"/>
    </row>
    <row r="305" spans="1:1">
      <c r="A305" s="31"/>
    </row>
    <row r="306" spans="1:1">
      <c r="A306" s="31"/>
    </row>
    <row r="307" spans="1:1">
      <c r="A307" s="31"/>
    </row>
    <row r="308" spans="1:1">
      <c r="A308" s="31"/>
    </row>
    <row r="309" spans="1:1">
      <c r="A309" s="31"/>
    </row>
    <row r="310" spans="1:1">
      <c r="A310" s="31"/>
    </row>
    <row r="311" spans="1:1">
      <c r="A311" s="31"/>
    </row>
    <row r="312" spans="1:1">
      <c r="A312" s="31"/>
    </row>
    <row r="313" spans="1:1">
      <c r="A313" s="31"/>
    </row>
    <row r="314" spans="1:1">
      <c r="A314" s="31"/>
    </row>
    <row r="315" spans="1:1">
      <c r="A315" s="31"/>
    </row>
    <row r="316" spans="1:1">
      <c r="A316" s="31"/>
    </row>
    <row r="317" spans="1:1">
      <c r="A317" s="31"/>
    </row>
    <row r="318" spans="1:1">
      <c r="A318" s="31"/>
    </row>
    <row r="319" spans="1:1">
      <c r="A319" s="31"/>
    </row>
    <row r="320" spans="1:1">
      <c r="A320" s="31"/>
    </row>
    <row r="321" spans="1:1">
      <c r="A321" s="31"/>
    </row>
    <row r="322" spans="1:1">
      <c r="A322" s="31"/>
    </row>
    <row r="323" spans="1:1">
      <c r="A323" s="31"/>
    </row>
    <row r="324" spans="1:1">
      <c r="A324" s="31"/>
    </row>
    <row r="325" spans="1:1">
      <c r="A325" s="31"/>
    </row>
    <row r="326" spans="1:1">
      <c r="A326" s="31"/>
    </row>
    <row r="327" spans="1:1">
      <c r="A327" s="31"/>
    </row>
    <row r="328" spans="1:1">
      <c r="A328" s="31"/>
    </row>
    <row r="329" spans="1:1">
      <c r="A329" s="31"/>
    </row>
    <row r="330" spans="1:1">
      <c r="A330" s="31"/>
    </row>
    <row r="331" spans="1:1">
      <c r="A331" s="31"/>
    </row>
    <row r="332" spans="1:1">
      <c r="A332" s="31"/>
    </row>
    <row r="333" spans="1:1">
      <c r="A333" s="31"/>
    </row>
    <row r="334" spans="1:1">
      <c r="A334" s="31"/>
    </row>
    <row r="335" spans="1:1">
      <c r="A335" s="31"/>
    </row>
    <row r="336" spans="1:1">
      <c r="A336" s="31"/>
    </row>
    <row r="337" spans="1:1">
      <c r="A337" s="31"/>
    </row>
    <row r="338" spans="1:1">
      <c r="A338" s="31"/>
    </row>
    <row r="339" spans="1:1">
      <c r="A339" s="31"/>
    </row>
    <row r="340" spans="1:1">
      <c r="A340" s="31"/>
    </row>
    <row r="341" spans="1:1">
      <c r="A341" s="31"/>
    </row>
    <row r="342" spans="1:1">
      <c r="A342" s="31"/>
    </row>
    <row r="343" spans="1:1">
      <c r="A343" s="31"/>
    </row>
    <row r="344" spans="1:1">
      <c r="A344" s="31"/>
    </row>
    <row r="345" spans="1:1">
      <c r="A345" s="31"/>
    </row>
    <row r="346" spans="1:1">
      <c r="A346" s="31"/>
    </row>
    <row r="347" spans="1:1">
      <c r="A347" s="31"/>
    </row>
    <row r="348" spans="1:1">
      <c r="A348" s="31"/>
    </row>
    <row r="349" spans="1:1">
      <c r="A349" s="31"/>
    </row>
    <row r="350" spans="1:1">
      <c r="A350" s="31"/>
    </row>
    <row r="351" spans="1:1">
      <c r="A351" s="31"/>
    </row>
    <row r="352" spans="1:1">
      <c r="A352" s="31"/>
    </row>
    <row r="353" spans="1:1">
      <c r="A353" s="31"/>
    </row>
    <row r="354" spans="1:1">
      <c r="A354" s="31"/>
    </row>
    <row r="355" spans="1:1">
      <c r="A355" s="31"/>
    </row>
    <row r="356" spans="1:1">
      <c r="A356" s="31"/>
    </row>
    <row r="357" spans="1:1">
      <c r="A357" s="31"/>
    </row>
    <row r="358" spans="1:1">
      <c r="A358" s="31"/>
    </row>
    <row r="359" spans="1:1">
      <c r="A359" s="31"/>
    </row>
    <row r="360" spans="1:1">
      <c r="A360" s="31"/>
    </row>
    <row r="361" spans="1:1">
      <c r="A361" s="31"/>
    </row>
    <row r="362" spans="1:1">
      <c r="A362" s="31"/>
    </row>
    <row r="363" spans="1:1">
      <c r="A363" s="31"/>
    </row>
    <row r="364" spans="1:1">
      <c r="A364" s="31"/>
    </row>
    <row r="365" spans="1:1">
      <c r="A365" s="31"/>
    </row>
    <row r="366" spans="1:1">
      <c r="A366" s="31"/>
    </row>
    <row r="367" spans="1:1">
      <c r="A367" s="31"/>
    </row>
    <row r="368" spans="1:1">
      <c r="A368" s="31"/>
    </row>
    <row r="369" spans="1:1">
      <c r="A369" s="31"/>
    </row>
    <row r="370" spans="1:1">
      <c r="A370" s="31"/>
    </row>
    <row r="371" spans="1:1">
      <c r="A371" s="31"/>
    </row>
    <row r="372" spans="1:1">
      <c r="A372" s="31"/>
    </row>
    <row r="373" spans="1:1">
      <c r="A373" s="31"/>
    </row>
    <row r="374" spans="1:1">
      <c r="A374" s="31"/>
    </row>
    <row r="375" spans="1:1">
      <c r="A375" s="31"/>
    </row>
    <row r="376" spans="1:1">
      <c r="A376" s="31"/>
    </row>
    <row r="377" spans="1:1">
      <c r="A377" s="31"/>
    </row>
    <row r="378" spans="1:1">
      <c r="A378" s="31"/>
    </row>
    <row r="379" spans="1:1">
      <c r="A379" s="31"/>
    </row>
    <row r="380" spans="1:1">
      <c r="A380" s="31"/>
    </row>
    <row r="381" spans="1:1">
      <c r="A381" s="31"/>
    </row>
    <row r="382" spans="1:1">
      <c r="A382" s="31"/>
    </row>
    <row r="383" spans="1:1">
      <c r="A383" s="31"/>
    </row>
  </sheetData>
  <mergeCells count="1">
    <mergeCell ref="B1:G1"/>
  </mergeCells>
  <phoneticPr fontId="5" type="noConversion"/>
  <pageMargins left="0.75" right="0.75" top="1" bottom="1" header="0.5" footer="0.5"/>
  <pageSetup paperSize="9" orientation="landscape" horizontalDpi="300" verticalDpi="180" r:id="rId1"/>
  <headerFooter alignWithMargins="0">
    <oddHeader>&amp;A</oddHeader>
    <oddFooter>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pane ySplit="2" topLeftCell="A3" activePane="bottomLeft" state="frozen"/>
      <selection pane="bottomLeft"/>
    </sheetView>
  </sheetViews>
  <sheetFormatPr defaultColWidth="9" defaultRowHeight="16.2"/>
  <cols>
    <col min="1" max="1" width="12.77734375" style="1" customWidth="1"/>
    <col min="2" max="3" width="7.77734375" style="1" customWidth="1"/>
    <col min="4" max="4" width="9" style="1" customWidth="1"/>
    <col min="5" max="5" width="14.6640625" style="1" bestFit="1" customWidth="1"/>
    <col min="6" max="6" width="6.88671875" style="1" bestFit="1" customWidth="1"/>
    <col min="7" max="7" width="13.88671875" style="1" bestFit="1" customWidth="1"/>
    <col min="8" max="8" width="9" style="1"/>
    <col min="9" max="9" width="25" style="1" customWidth="1"/>
    <col min="10" max="10" width="7.33203125" style="1" customWidth="1"/>
    <col min="11" max="16384" width="9" style="1"/>
  </cols>
  <sheetData>
    <row r="1" spans="1:14" ht="20.399999999999999" customHeight="1">
      <c r="A1" s="23" t="s">
        <v>198</v>
      </c>
      <c r="B1" s="23" t="s">
        <v>199</v>
      </c>
      <c r="C1" s="23" t="s">
        <v>200</v>
      </c>
      <c r="E1" s="22" t="s">
        <v>201</v>
      </c>
      <c r="F1" s="30">
        <v>8.5000000000000006E-2</v>
      </c>
      <c r="G1" s="22" t="s">
        <v>202</v>
      </c>
      <c r="H1" s="30">
        <v>0.01</v>
      </c>
      <c r="I1" s="46" t="s">
        <v>203</v>
      </c>
      <c r="J1" s="47">
        <v>1E-3</v>
      </c>
      <c r="K1" s="79" t="s">
        <v>204</v>
      </c>
    </row>
    <row r="2" spans="1:14" ht="19.95" customHeight="1" thickBot="1">
      <c r="A2" s="24" t="s">
        <v>205</v>
      </c>
      <c r="B2" s="24" t="s">
        <v>206</v>
      </c>
      <c r="C2" s="24" t="s">
        <v>78</v>
      </c>
      <c r="E2" s="20" t="s">
        <v>207</v>
      </c>
      <c r="F2" s="21">
        <v>0.2</v>
      </c>
      <c r="G2" s="20" t="s">
        <v>208</v>
      </c>
      <c r="H2" s="21">
        <v>0.7</v>
      </c>
      <c r="I2" s="46" t="s">
        <v>209</v>
      </c>
      <c r="J2" s="48">
        <v>2.5000000000000001E-4</v>
      </c>
    </row>
    <row r="3" spans="1:14">
      <c r="A3" s="32">
        <v>19047</v>
      </c>
      <c r="B3" s="44">
        <f>ROUND(A3*$F$1*$F$2,0)+ROUND(A3*$H$1*$F$2,0)</f>
        <v>362</v>
      </c>
      <c r="C3" s="43">
        <f>ROUND(A3*$F$1*$H$2,0)+ROUND(A3*$H$1*$H$2,0)+ROUND(A3*$J$1,0)+ROUND(A3*$J$2,0)</f>
        <v>1290</v>
      </c>
      <c r="E3" s="85" t="s">
        <v>146</v>
      </c>
      <c r="F3" s="86"/>
      <c r="G3" s="86"/>
      <c r="H3" s="86"/>
      <c r="I3" s="86"/>
      <c r="J3" s="86"/>
      <c r="K3" s="86"/>
      <c r="L3" s="86"/>
      <c r="M3" s="86"/>
      <c r="N3" s="87"/>
    </row>
    <row r="4" spans="1:14">
      <c r="A4" s="32">
        <v>19200</v>
      </c>
      <c r="B4" s="44">
        <f t="shared" ref="B4:B22" si="0">ROUND(A4*$F$1*$F$2,0)+ROUND(A4*$H$1*$F$2,0)</f>
        <v>364</v>
      </c>
      <c r="C4" s="43">
        <f t="shared" ref="C4:C22" si="1">ROUND(A4*$F$1*$H$2,0)+ROUND(A4*$H$1*$H$2,0)+ROUND(A4*$J$1,0)+ROUND(A4*$J$2,0)</f>
        <v>1300</v>
      </c>
      <c r="E4" s="88" t="s">
        <v>210</v>
      </c>
      <c r="F4" s="89"/>
      <c r="G4" s="89"/>
      <c r="H4" s="89"/>
      <c r="I4" s="89"/>
      <c r="J4" s="89"/>
      <c r="K4" s="89"/>
      <c r="L4" s="89"/>
      <c r="M4" s="89"/>
      <c r="N4" s="90"/>
    </row>
    <row r="5" spans="1:14">
      <c r="A5" s="32">
        <v>20100</v>
      </c>
      <c r="B5" s="44">
        <f t="shared" si="0"/>
        <v>382</v>
      </c>
      <c r="C5" s="43">
        <f t="shared" si="1"/>
        <v>1362</v>
      </c>
      <c r="E5" s="88" t="s">
        <v>147</v>
      </c>
      <c r="F5" s="89"/>
      <c r="G5" s="89"/>
      <c r="H5" s="89"/>
      <c r="I5" s="89"/>
      <c r="J5" s="89"/>
      <c r="K5" s="89"/>
      <c r="L5" s="89"/>
      <c r="M5" s="89"/>
      <c r="N5" s="90"/>
    </row>
    <row r="6" spans="1:14">
      <c r="A6" s="32">
        <v>21000</v>
      </c>
      <c r="B6" s="44">
        <f t="shared" si="0"/>
        <v>399</v>
      </c>
      <c r="C6" s="43">
        <f t="shared" si="1"/>
        <v>1423</v>
      </c>
      <c r="E6" s="70"/>
      <c r="F6" s="71"/>
      <c r="G6" s="89" t="s">
        <v>211</v>
      </c>
      <c r="H6" s="89"/>
      <c r="I6" s="89"/>
      <c r="J6" s="89"/>
      <c r="K6" s="89"/>
      <c r="L6" s="89"/>
      <c r="M6" s="89"/>
      <c r="N6" s="90"/>
    </row>
    <row r="7" spans="1:14">
      <c r="A7" s="32">
        <v>21900</v>
      </c>
      <c r="B7" s="44">
        <f t="shared" si="0"/>
        <v>416</v>
      </c>
      <c r="C7" s="43">
        <f t="shared" si="1"/>
        <v>1483</v>
      </c>
      <c r="E7" s="88" t="s">
        <v>212</v>
      </c>
      <c r="F7" s="89"/>
      <c r="G7" s="89"/>
      <c r="H7" s="89"/>
      <c r="I7" s="89"/>
      <c r="J7" s="89"/>
      <c r="K7" s="89"/>
      <c r="L7" s="89"/>
      <c r="M7" s="89"/>
      <c r="N7" s="90"/>
    </row>
    <row r="8" spans="1:14" ht="16.8" thickBot="1">
      <c r="A8" s="32">
        <v>22800</v>
      </c>
      <c r="B8" s="44">
        <f t="shared" si="0"/>
        <v>434</v>
      </c>
      <c r="C8" s="43">
        <f t="shared" si="1"/>
        <v>1546</v>
      </c>
      <c r="E8" s="45"/>
      <c r="F8" s="69"/>
      <c r="G8" s="91" t="s">
        <v>213</v>
      </c>
      <c r="H8" s="91"/>
      <c r="I8" s="91"/>
      <c r="J8" s="91"/>
      <c r="K8" s="91"/>
      <c r="L8" s="91"/>
      <c r="M8" s="91"/>
      <c r="N8" s="92"/>
    </row>
    <row r="9" spans="1:14">
      <c r="A9" s="32">
        <v>24000</v>
      </c>
      <c r="B9" s="44">
        <f t="shared" si="0"/>
        <v>456</v>
      </c>
      <c r="C9" s="43">
        <f t="shared" si="1"/>
        <v>1626</v>
      </c>
    </row>
    <row r="10" spans="1:14">
      <c r="A10" s="32">
        <v>25200</v>
      </c>
      <c r="B10" s="44">
        <f t="shared" si="0"/>
        <v>478</v>
      </c>
      <c r="C10" s="43">
        <f t="shared" si="1"/>
        <v>1706</v>
      </c>
    </row>
    <row r="11" spans="1:14">
      <c r="A11" s="32">
        <v>26400</v>
      </c>
      <c r="B11" s="44">
        <f t="shared" si="0"/>
        <v>502</v>
      </c>
      <c r="C11" s="43">
        <f t="shared" si="1"/>
        <v>1789</v>
      </c>
    </row>
    <row r="12" spans="1:14">
      <c r="A12" s="32">
        <v>27600</v>
      </c>
      <c r="B12" s="44">
        <f t="shared" si="0"/>
        <v>524</v>
      </c>
      <c r="C12" s="43">
        <f t="shared" si="1"/>
        <v>1870</v>
      </c>
      <c r="F12" s="5"/>
    </row>
    <row r="13" spans="1:14">
      <c r="A13" s="32">
        <v>28800</v>
      </c>
      <c r="B13" s="44">
        <f t="shared" si="0"/>
        <v>548</v>
      </c>
      <c r="C13" s="43">
        <f t="shared" si="1"/>
        <v>1952</v>
      </c>
    </row>
    <row r="14" spans="1:14">
      <c r="A14" s="32">
        <v>30300</v>
      </c>
      <c r="B14" s="44">
        <f t="shared" si="0"/>
        <v>576</v>
      </c>
      <c r="C14" s="43">
        <f t="shared" si="1"/>
        <v>2053</v>
      </c>
    </row>
    <row r="15" spans="1:14">
      <c r="A15" s="32">
        <v>31800</v>
      </c>
      <c r="B15" s="44">
        <f t="shared" si="0"/>
        <v>605</v>
      </c>
      <c r="C15" s="43">
        <f t="shared" si="1"/>
        <v>2155</v>
      </c>
    </row>
    <row r="16" spans="1:14">
      <c r="A16" s="32">
        <v>33300</v>
      </c>
      <c r="B16" s="44">
        <f t="shared" si="0"/>
        <v>633</v>
      </c>
      <c r="C16" s="43">
        <f t="shared" si="1"/>
        <v>2255</v>
      </c>
    </row>
    <row r="17" spans="1:9">
      <c r="A17" s="32">
        <v>34800</v>
      </c>
      <c r="B17" s="44">
        <f t="shared" si="0"/>
        <v>662</v>
      </c>
      <c r="C17" s="43">
        <f t="shared" si="1"/>
        <v>2359</v>
      </c>
      <c r="I17" s="80"/>
    </row>
    <row r="18" spans="1:9">
      <c r="A18" s="32">
        <v>36300</v>
      </c>
      <c r="B18" s="44">
        <f t="shared" si="0"/>
        <v>690</v>
      </c>
      <c r="C18" s="43">
        <f t="shared" si="1"/>
        <v>2459</v>
      </c>
    </row>
    <row r="19" spans="1:9">
      <c r="A19" s="32">
        <v>38200</v>
      </c>
      <c r="B19" s="44">
        <f t="shared" si="0"/>
        <v>725</v>
      </c>
      <c r="C19" s="43">
        <f t="shared" si="1"/>
        <v>2588</v>
      </c>
    </row>
    <row r="20" spans="1:9">
      <c r="A20" s="32">
        <v>40100</v>
      </c>
      <c r="B20" s="44">
        <f t="shared" si="0"/>
        <v>762</v>
      </c>
      <c r="C20" s="43">
        <f t="shared" si="1"/>
        <v>2717</v>
      </c>
    </row>
    <row r="21" spans="1:9">
      <c r="A21" s="32">
        <v>42000</v>
      </c>
      <c r="B21" s="44">
        <f t="shared" si="0"/>
        <v>798</v>
      </c>
      <c r="C21" s="43">
        <f t="shared" si="1"/>
        <v>2846</v>
      </c>
    </row>
    <row r="22" spans="1:9">
      <c r="A22" s="32">
        <v>43900</v>
      </c>
      <c r="B22" s="44">
        <f t="shared" si="0"/>
        <v>834</v>
      </c>
      <c r="C22" s="43">
        <f t="shared" si="1"/>
        <v>2974</v>
      </c>
    </row>
    <row r="23" spans="1:9">
      <c r="A23" s="28"/>
      <c r="B23" s="29"/>
      <c r="C23" s="29"/>
    </row>
    <row r="24" spans="1:9">
      <c r="A24" s="3"/>
      <c r="B24" s="4"/>
      <c r="C24" s="4"/>
    </row>
    <row r="25" spans="1:9">
      <c r="A25" s="3"/>
      <c r="B25" s="4"/>
      <c r="C25" s="4"/>
    </row>
    <row r="26" spans="1:9">
      <c r="A26" s="3"/>
      <c r="B26" s="4"/>
      <c r="C26" s="4"/>
    </row>
  </sheetData>
  <mergeCells count="6">
    <mergeCell ref="G8:N8"/>
    <mergeCell ref="E3:N3"/>
    <mergeCell ref="E4:N4"/>
    <mergeCell ref="E5:N5"/>
    <mergeCell ref="G6:N6"/>
    <mergeCell ref="E7:N7"/>
  </mergeCells>
  <phoneticPr fontId="5" type="noConversion"/>
  <pageMargins left="0.75" right="0.75" top="1" bottom="1" header="0.5" footer="0.5"/>
  <pageSetup paperSize="9" orientation="portrait" horizontalDpi="4294967292" verticalDpi="300" r:id="rId1"/>
  <headerFooter alignWithMargins="0">
    <oddHeader>&amp;A</oddHeader>
    <oddFooter>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5"/>
  <sheetViews>
    <sheetView showGridLines="0" workbookViewId="0">
      <pane ySplit="5" topLeftCell="A6" activePane="bottomLeft" state="frozenSplit"/>
      <selection pane="bottomLeft" activeCell="I9" sqref="I9"/>
    </sheetView>
  </sheetViews>
  <sheetFormatPr defaultRowHeight="15.6"/>
  <cols>
    <col min="1" max="1" width="8.88671875" style="33"/>
    <col min="2" max="2" width="12.44140625" style="33" customWidth="1"/>
    <col min="3" max="3" width="12.21875" style="33" customWidth="1"/>
    <col min="4" max="4" width="9.109375" style="33" customWidth="1"/>
    <col min="5" max="5" width="11.21875" style="33" customWidth="1"/>
    <col min="6" max="6" width="11.33203125" style="33" customWidth="1"/>
    <col min="7" max="7" width="12.109375" style="33" customWidth="1"/>
    <col min="8" max="8" width="8.88671875" style="33"/>
    <col min="9" max="9" width="11.109375" style="33" customWidth="1"/>
    <col min="10" max="16384" width="8.88671875" style="33"/>
  </cols>
  <sheetData>
    <row r="1" spans="2:9" ht="24.6">
      <c r="C1" s="61" t="s">
        <v>214</v>
      </c>
      <c r="D1" s="34"/>
      <c r="E1" s="34"/>
      <c r="F1" s="34"/>
      <c r="G1" s="34"/>
    </row>
    <row r="2" spans="2:9" ht="16.2">
      <c r="C2" s="34" t="s">
        <v>79</v>
      </c>
      <c r="D2" s="34"/>
      <c r="E2" s="34"/>
      <c r="F2" s="34"/>
      <c r="G2" s="34"/>
    </row>
    <row r="3" spans="2:9">
      <c r="C3" s="34"/>
      <c r="D3" s="34"/>
      <c r="E3" s="34"/>
      <c r="F3" s="34"/>
      <c r="G3" s="34"/>
      <c r="I3" s="35" t="s">
        <v>80</v>
      </c>
    </row>
    <row r="4" spans="2:9">
      <c r="B4" s="96" t="s">
        <v>215</v>
      </c>
      <c r="C4" s="39"/>
      <c r="D4" s="53" t="s">
        <v>216</v>
      </c>
      <c r="E4" s="40"/>
      <c r="F4" s="40"/>
      <c r="G4" s="40"/>
      <c r="H4" s="98" t="s">
        <v>217</v>
      </c>
      <c r="I4" s="98" t="s">
        <v>218</v>
      </c>
    </row>
    <row r="5" spans="2:9" ht="47.4" customHeight="1">
      <c r="B5" s="97"/>
      <c r="C5" s="62" t="s">
        <v>219</v>
      </c>
      <c r="D5" s="52" t="s">
        <v>220</v>
      </c>
      <c r="E5" s="41" t="s">
        <v>221</v>
      </c>
      <c r="F5" s="42" t="s">
        <v>222</v>
      </c>
      <c r="G5" s="42" t="s">
        <v>223</v>
      </c>
      <c r="H5" s="99"/>
      <c r="I5" s="99"/>
    </row>
    <row r="6" spans="2:9">
      <c r="B6" s="36">
        <v>1</v>
      </c>
      <c r="C6" s="49">
        <v>19047</v>
      </c>
      <c r="D6" s="60">
        <f>+ROUND(C6*0.0491*0.3,0)</f>
        <v>281</v>
      </c>
      <c r="E6" s="50">
        <f>+D6*2</f>
        <v>562</v>
      </c>
      <c r="F6" s="50">
        <f>+D6*3</f>
        <v>843</v>
      </c>
      <c r="G6" s="50">
        <f>+D6*4</f>
        <v>1124</v>
      </c>
      <c r="H6" s="51">
        <f t="shared" ref="H6:H58" si="0">+ROUND(C6*0.0491*0.6*1.7,0)</f>
        <v>954</v>
      </c>
      <c r="I6" s="51">
        <f t="shared" ref="I6:I58" si="1">+ROUND(C6*0.0491*0.1*1.7,0)</f>
        <v>159</v>
      </c>
    </row>
    <row r="7" spans="2:9">
      <c r="B7" s="36">
        <v>2</v>
      </c>
      <c r="C7" s="49">
        <v>19200</v>
      </c>
      <c r="D7" s="50">
        <f t="shared" ref="D7:D58" si="2">+ROUND(C7*0.0491*0.3,0)</f>
        <v>283</v>
      </c>
      <c r="E7" s="50">
        <f t="shared" ref="E7:E58" si="3">+D7*2</f>
        <v>566</v>
      </c>
      <c r="F7" s="50">
        <f t="shared" ref="F7:F58" si="4">+D7*3</f>
        <v>849</v>
      </c>
      <c r="G7" s="50">
        <f t="shared" ref="G7:G58" si="5">+D7*4</f>
        <v>1132</v>
      </c>
      <c r="H7" s="51">
        <f t="shared" si="0"/>
        <v>962</v>
      </c>
      <c r="I7" s="51">
        <f t="shared" si="1"/>
        <v>160</v>
      </c>
    </row>
    <row r="8" spans="2:9">
      <c r="B8" s="36">
        <v>3</v>
      </c>
      <c r="C8" s="49">
        <v>20100</v>
      </c>
      <c r="D8" s="50">
        <f t="shared" si="2"/>
        <v>296</v>
      </c>
      <c r="E8" s="50">
        <f t="shared" si="3"/>
        <v>592</v>
      </c>
      <c r="F8" s="50">
        <f t="shared" si="4"/>
        <v>888</v>
      </c>
      <c r="G8" s="50">
        <f t="shared" si="5"/>
        <v>1184</v>
      </c>
      <c r="H8" s="51">
        <f t="shared" si="0"/>
        <v>1007</v>
      </c>
      <c r="I8" s="51">
        <f t="shared" si="1"/>
        <v>168</v>
      </c>
    </row>
    <row r="9" spans="2:9">
      <c r="B9" s="36">
        <v>4</v>
      </c>
      <c r="C9" s="49">
        <v>21000</v>
      </c>
      <c r="D9" s="50">
        <f t="shared" si="2"/>
        <v>309</v>
      </c>
      <c r="E9" s="50">
        <f t="shared" si="3"/>
        <v>618</v>
      </c>
      <c r="F9" s="50">
        <f t="shared" si="4"/>
        <v>927</v>
      </c>
      <c r="G9" s="50">
        <f t="shared" si="5"/>
        <v>1236</v>
      </c>
      <c r="H9" s="51">
        <f t="shared" si="0"/>
        <v>1052</v>
      </c>
      <c r="I9" s="51">
        <f t="shared" si="1"/>
        <v>175</v>
      </c>
    </row>
    <row r="10" spans="2:9">
      <c r="B10" s="36">
        <v>5</v>
      </c>
      <c r="C10" s="49">
        <v>21900</v>
      </c>
      <c r="D10" s="50">
        <f t="shared" si="2"/>
        <v>323</v>
      </c>
      <c r="E10" s="50">
        <f t="shared" si="3"/>
        <v>646</v>
      </c>
      <c r="F10" s="50">
        <f t="shared" si="4"/>
        <v>969</v>
      </c>
      <c r="G10" s="50">
        <f t="shared" si="5"/>
        <v>1292</v>
      </c>
      <c r="H10" s="51">
        <f t="shared" si="0"/>
        <v>1097</v>
      </c>
      <c r="I10" s="51">
        <f t="shared" si="1"/>
        <v>183</v>
      </c>
    </row>
    <row r="11" spans="2:9">
      <c r="B11" s="36">
        <v>6</v>
      </c>
      <c r="C11" s="49">
        <v>22800</v>
      </c>
      <c r="D11" s="50">
        <f t="shared" si="2"/>
        <v>336</v>
      </c>
      <c r="E11" s="50">
        <f t="shared" si="3"/>
        <v>672</v>
      </c>
      <c r="F11" s="50">
        <f t="shared" si="4"/>
        <v>1008</v>
      </c>
      <c r="G11" s="50">
        <f t="shared" si="5"/>
        <v>1344</v>
      </c>
      <c r="H11" s="51">
        <f t="shared" si="0"/>
        <v>1142</v>
      </c>
      <c r="I11" s="51">
        <f t="shared" si="1"/>
        <v>190</v>
      </c>
    </row>
    <row r="12" spans="2:9">
      <c r="B12" s="36">
        <v>7</v>
      </c>
      <c r="C12" s="49">
        <v>24000</v>
      </c>
      <c r="D12" s="50">
        <f t="shared" si="2"/>
        <v>354</v>
      </c>
      <c r="E12" s="50">
        <f t="shared" si="3"/>
        <v>708</v>
      </c>
      <c r="F12" s="50">
        <f t="shared" si="4"/>
        <v>1062</v>
      </c>
      <c r="G12" s="50">
        <f t="shared" si="5"/>
        <v>1416</v>
      </c>
      <c r="H12" s="51">
        <f t="shared" si="0"/>
        <v>1202</v>
      </c>
      <c r="I12" s="51">
        <f t="shared" si="1"/>
        <v>200</v>
      </c>
    </row>
    <row r="13" spans="2:9">
      <c r="B13" s="36">
        <v>8</v>
      </c>
      <c r="C13" s="49">
        <v>25200</v>
      </c>
      <c r="D13" s="50">
        <f t="shared" si="2"/>
        <v>371</v>
      </c>
      <c r="E13" s="50">
        <f t="shared" si="3"/>
        <v>742</v>
      </c>
      <c r="F13" s="50">
        <f t="shared" si="4"/>
        <v>1113</v>
      </c>
      <c r="G13" s="50">
        <f t="shared" si="5"/>
        <v>1484</v>
      </c>
      <c r="H13" s="51">
        <f t="shared" si="0"/>
        <v>1262</v>
      </c>
      <c r="I13" s="51">
        <f t="shared" si="1"/>
        <v>210</v>
      </c>
    </row>
    <row r="14" spans="2:9">
      <c r="B14" s="36">
        <v>9</v>
      </c>
      <c r="C14" s="49">
        <v>26400</v>
      </c>
      <c r="D14" s="50">
        <f t="shared" si="2"/>
        <v>389</v>
      </c>
      <c r="E14" s="50">
        <f t="shared" si="3"/>
        <v>778</v>
      </c>
      <c r="F14" s="50">
        <f t="shared" si="4"/>
        <v>1167</v>
      </c>
      <c r="G14" s="50">
        <f t="shared" si="5"/>
        <v>1556</v>
      </c>
      <c r="H14" s="51">
        <f t="shared" si="0"/>
        <v>1322</v>
      </c>
      <c r="I14" s="51">
        <f t="shared" si="1"/>
        <v>220</v>
      </c>
    </row>
    <row r="15" spans="2:9">
      <c r="B15" s="36">
        <v>10</v>
      </c>
      <c r="C15" s="49">
        <v>27600</v>
      </c>
      <c r="D15" s="50">
        <f t="shared" si="2"/>
        <v>407</v>
      </c>
      <c r="E15" s="50">
        <f t="shared" si="3"/>
        <v>814</v>
      </c>
      <c r="F15" s="50">
        <f t="shared" si="4"/>
        <v>1221</v>
      </c>
      <c r="G15" s="50">
        <f t="shared" si="5"/>
        <v>1628</v>
      </c>
      <c r="H15" s="51">
        <f t="shared" si="0"/>
        <v>1382</v>
      </c>
      <c r="I15" s="51">
        <f t="shared" si="1"/>
        <v>230</v>
      </c>
    </row>
    <row r="16" spans="2:9">
      <c r="B16" s="36">
        <v>11</v>
      </c>
      <c r="C16" s="49">
        <v>28800</v>
      </c>
      <c r="D16" s="50">
        <f t="shared" si="2"/>
        <v>424</v>
      </c>
      <c r="E16" s="50">
        <f t="shared" si="3"/>
        <v>848</v>
      </c>
      <c r="F16" s="50">
        <f t="shared" si="4"/>
        <v>1272</v>
      </c>
      <c r="G16" s="50">
        <f t="shared" si="5"/>
        <v>1696</v>
      </c>
      <c r="H16" s="51">
        <f t="shared" si="0"/>
        <v>1442</v>
      </c>
      <c r="I16" s="51">
        <f t="shared" si="1"/>
        <v>240</v>
      </c>
    </row>
    <row r="17" spans="2:9">
      <c r="B17" s="36">
        <v>12</v>
      </c>
      <c r="C17" s="49">
        <v>30300</v>
      </c>
      <c r="D17" s="50">
        <f t="shared" si="2"/>
        <v>446</v>
      </c>
      <c r="E17" s="50">
        <f t="shared" si="3"/>
        <v>892</v>
      </c>
      <c r="F17" s="50">
        <f t="shared" si="4"/>
        <v>1338</v>
      </c>
      <c r="G17" s="50">
        <f t="shared" si="5"/>
        <v>1784</v>
      </c>
      <c r="H17" s="51">
        <f t="shared" si="0"/>
        <v>1517</v>
      </c>
      <c r="I17" s="51">
        <f t="shared" si="1"/>
        <v>253</v>
      </c>
    </row>
    <row r="18" spans="2:9">
      <c r="B18" s="36">
        <v>13</v>
      </c>
      <c r="C18" s="49">
        <v>31800</v>
      </c>
      <c r="D18" s="50">
        <f t="shared" si="2"/>
        <v>468</v>
      </c>
      <c r="E18" s="50">
        <f t="shared" si="3"/>
        <v>936</v>
      </c>
      <c r="F18" s="50">
        <f t="shared" si="4"/>
        <v>1404</v>
      </c>
      <c r="G18" s="50">
        <f t="shared" si="5"/>
        <v>1872</v>
      </c>
      <c r="H18" s="51">
        <f t="shared" si="0"/>
        <v>1593</v>
      </c>
      <c r="I18" s="51">
        <f t="shared" si="1"/>
        <v>265</v>
      </c>
    </row>
    <row r="19" spans="2:9">
      <c r="B19" s="36">
        <v>14</v>
      </c>
      <c r="C19" s="49">
        <v>33300</v>
      </c>
      <c r="D19" s="50">
        <f t="shared" si="2"/>
        <v>491</v>
      </c>
      <c r="E19" s="50">
        <f t="shared" si="3"/>
        <v>982</v>
      </c>
      <c r="F19" s="50">
        <f t="shared" si="4"/>
        <v>1473</v>
      </c>
      <c r="G19" s="50">
        <f t="shared" si="5"/>
        <v>1964</v>
      </c>
      <c r="H19" s="51">
        <f t="shared" si="0"/>
        <v>1668</v>
      </c>
      <c r="I19" s="51">
        <f t="shared" si="1"/>
        <v>278</v>
      </c>
    </row>
    <row r="20" spans="2:9">
      <c r="B20" s="36">
        <v>15</v>
      </c>
      <c r="C20" s="49">
        <v>34800</v>
      </c>
      <c r="D20" s="50">
        <f t="shared" si="2"/>
        <v>513</v>
      </c>
      <c r="E20" s="50">
        <f t="shared" si="3"/>
        <v>1026</v>
      </c>
      <c r="F20" s="50">
        <f t="shared" si="4"/>
        <v>1539</v>
      </c>
      <c r="G20" s="50">
        <f t="shared" si="5"/>
        <v>2052</v>
      </c>
      <c r="H20" s="51">
        <f t="shared" si="0"/>
        <v>1743</v>
      </c>
      <c r="I20" s="51">
        <f t="shared" si="1"/>
        <v>290</v>
      </c>
    </row>
    <row r="21" spans="2:9">
      <c r="B21" s="36">
        <v>16</v>
      </c>
      <c r="C21" s="49">
        <v>36300</v>
      </c>
      <c r="D21" s="50">
        <f t="shared" si="2"/>
        <v>535</v>
      </c>
      <c r="E21" s="50">
        <f t="shared" si="3"/>
        <v>1070</v>
      </c>
      <c r="F21" s="50">
        <f t="shared" si="4"/>
        <v>1605</v>
      </c>
      <c r="G21" s="50">
        <f t="shared" si="5"/>
        <v>2140</v>
      </c>
      <c r="H21" s="51">
        <f t="shared" si="0"/>
        <v>1818</v>
      </c>
      <c r="I21" s="51">
        <f t="shared" si="1"/>
        <v>303</v>
      </c>
    </row>
    <row r="22" spans="2:9">
      <c r="B22" s="36">
        <v>17</v>
      </c>
      <c r="C22" s="49">
        <v>38200</v>
      </c>
      <c r="D22" s="50">
        <f t="shared" si="2"/>
        <v>563</v>
      </c>
      <c r="E22" s="50">
        <f t="shared" si="3"/>
        <v>1126</v>
      </c>
      <c r="F22" s="50">
        <f t="shared" si="4"/>
        <v>1689</v>
      </c>
      <c r="G22" s="50">
        <f t="shared" si="5"/>
        <v>2252</v>
      </c>
      <c r="H22" s="51">
        <f t="shared" si="0"/>
        <v>1913</v>
      </c>
      <c r="I22" s="51">
        <f t="shared" si="1"/>
        <v>319</v>
      </c>
    </row>
    <row r="23" spans="2:9">
      <c r="B23" s="36">
        <v>18</v>
      </c>
      <c r="C23" s="49">
        <v>40100</v>
      </c>
      <c r="D23" s="50">
        <f t="shared" si="2"/>
        <v>591</v>
      </c>
      <c r="E23" s="50">
        <f t="shared" si="3"/>
        <v>1182</v>
      </c>
      <c r="F23" s="50">
        <f t="shared" si="4"/>
        <v>1773</v>
      </c>
      <c r="G23" s="50">
        <f t="shared" si="5"/>
        <v>2364</v>
      </c>
      <c r="H23" s="51">
        <f t="shared" si="0"/>
        <v>2008</v>
      </c>
      <c r="I23" s="51">
        <f t="shared" si="1"/>
        <v>335</v>
      </c>
    </row>
    <row r="24" spans="2:9">
      <c r="B24" s="36">
        <v>19</v>
      </c>
      <c r="C24" s="49">
        <v>42000</v>
      </c>
      <c r="D24" s="50">
        <f t="shared" si="2"/>
        <v>619</v>
      </c>
      <c r="E24" s="50">
        <f t="shared" si="3"/>
        <v>1238</v>
      </c>
      <c r="F24" s="50">
        <f t="shared" si="4"/>
        <v>1857</v>
      </c>
      <c r="G24" s="50">
        <f t="shared" si="5"/>
        <v>2476</v>
      </c>
      <c r="H24" s="51">
        <f t="shared" si="0"/>
        <v>2103</v>
      </c>
      <c r="I24" s="51">
        <f t="shared" si="1"/>
        <v>351</v>
      </c>
    </row>
    <row r="25" spans="2:9">
      <c r="B25" s="36">
        <v>20</v>
      </c>
      <c r="C25" s="49">
        <v>43900</v>
      </c>
      <c r="D25" s="50">
        <f t="shared" si="2"/>
        <v>647</v>
      </c>
      <c r="E25" s="50">
        <f t="shared" si="3"/>
        <v>1294</v>
      </c>
      <c r="F25" s="50">
        <f t="shared" si="4"/>
        <v>1941</v>
      </c>
      <c r="G25" s="50">
        <f t="shared" si="5"/>
        <v>2588</v>
      </c>
      <c r="H25" s="51">
        <f t="shared" si="0"/>
        <v>2199</v>
      </c>
      <c r="I25" s="51">
        <f t="shared" si="1"/>
        <v>366</v>
      </c>
    </row>
    <row r="26" spans="2:9">
      <c r="B26" s="36">
        <v>21</v>
      </c>
      <c r="C26" s="49">
        <v>45800</v>
      </c>
      <c r="D26" s="50">
        <f t="shared" si="2"/>
        <v>675</v>
      </c>
      <c r="E26" s="50">
        <f t="shared" si="3"/>
        <v>1350</v>
      </c>
      <c r="F26" s="50">
        <f t="shared" si="4"/>
        <v>2025</v>
      </c>
      <c r="G26" s="50">
        <f t="shared" si="5"/>
        <v>2700</v>
      </c>
      <c r="H26" s="51">
        <f t="shared" si="0"/>
        <v>2294</v>
      </c>
      <c r="I26" s="51">
        <f t="shared" si="1"/>
        <v>382</v>
      </c>
    </row>
    <row r="27" spans="2:9">
      <c r="B27" s="36">
        <v>22</v>
      </c>
      <c r="C27" s="49">
        <v>48200</v>
      </c>
      <c r="D27" s="50">
        <f t="shared" si="2"/>
        <v>710</v>
      </c>
      <c r="E27" s="50">
        <f t="shared" si="3"/>
        <v>1420</v>
      </c>
      <c r="F27" s="50">
        <f t="shared" si="4"/>
        <v>2130</v>
      </c>
      <c r="G27" s="50">
        <f t="shared" si="5"/>
        <v>2840</v>
      </c>
      <c r="H27" s="51">
        <f t="shared" si="0"/>
        <v>2414</v>
      </c>
      <c r="I27" s="51">
        <f t="shared" si="1"/>
        <v>402</v>
      </c>
    </row>
    <row r="28" spans="2:9">
      <c r="B28" s="36">
        <v>23</v>
      </c>
      <c r="C28" s="49">
        <v>50600</v>
      </c>
      <c r="D28" s="50">
        <f t="shared" si="2"/>
        <v>745</v>
      </c>
      <c r="E28" s="50">
        <f t="shared" si="3"/>
        <v>1490</v>
      </c>
      <c r="F28" s="50">
        <f t="shared" si="4"/>
        <v>2235</v>
      </c>
      <c r="G28" s="50">
        <f t="shared" si="5"/>
        <v>2980</v>
      </c>
      <c r="H28" s="51">
        <f t="shared" si="0"/>
        <v>2534</v>
      </c>
      <c r="I28" s="51">
        <f t="shared" si="1"/>
        <v>422</v>
      </c>
    </row>
    <row r="29" spans="2:9">
      <c r="B29" s="36">
        <v>24</v>
      </c>
      <c r="C29" s="49">
        <v>53000</v>
      </c>
      <c r="D29" s="50">
        <f t="shared" si="2"/>
        <v>781</v>
      </c>
      <c r="E29" s="50">
        <f t="shared" si="3"/>
        <v>1562</v>
      </c>
      <c r="F29" s="50">
        <f t="shared" si="4"/>
        <v>2343</v>
      </c>
      <c r="G29" s="50">
        <f t="shared" si="5"/>
        <v>3124</v>
      </c>
      <c r="H29" s="51">
        <f t="shared" si="0"/>
        <v>2654</v>
      </c>
      <c r="I29" s="51">
        <f t="shared" si="1"/>
        <v>442</v>
      </c>
    </row>
    <row r="30" spans="2:9">
      <c r="B30" s="36">
        <v>25</v>
      </c>
      <c r="C30" s="49">
        <v>55400</v>
      </c>
      <c r="D30" s="50">
        <f t="shared" si="2"/>
        <v>816</v>
      </c>
      <c r="E30" s="50">
        <f t="shared" si="3"/>
        <v>1632</v>
      </c>
      <c r="F30" s="50">
        <f t="shared" si="4"/>
        <v>2448</v>
      </c>
      <c r="G30" s="50">
        <f t="shared" si="5"/>
        <v>3264</v>
      </c>
      <c r="H30" s="51">
        <f t="shared" si="0"/>
        <v>2775</v>
      </c>
      <c r="I30" s="51">
        <f t="shared" si="1"/>
        <v>462</v>
      </c>
    </row>
    <row r="31" spans="2:9">
      <c r="B31" s="36">
        <v>26</v>
      </c>
      <c r="C31" s="49">
        <v>57800</v>
      </c>
      <c r="D31" s="50">
        <f t="shared" si="2"/>
        <v>851</v>
      </c>
      <c r="E31" s="50">
        <f t="shared" si="3"/>
        <v>1702</v>
      </c>
      <c r="F31" s="50">
        <f t="shared" si="4"/>
        <v>2553</v>
      </c>
      <c r="G31" s="50">
        <f t="shared" si="5"/>
        <v>3404</v>
      </c>
      <c r="H31" s="51">
        <f t="shared" si="0"/>
        <v>2895</v>
      </c>
      <c r="I31" s="51">
        <f t="shared" si="1"/>
        <v>482</v>
      </c>
    </row>
    <row r="32" spans="2:9">
      <c r="B32" s="36">
        <v>27</v>
      </c>
      <c r="C32" s="49">
        <v>60800</v>
      </c>
      <c r="D32" s="50">
        <f t="shared" si="2"/>
        <v>896</v>
      </c>
      <c r="E32" s="50">
        <f t="shared" si="3"/>
        <v>1792</v>
      </c>
      <c r="F32" s="50">
        <f t="shared" si="4"/>
        <v>2688</v>
      </c>
      <c r="G32" s="50">
        <f t="shared" si="5"/>
        <v>3584</v>
      </c>
      <c r="H32" s="51">
        <f t="shared" si="0"/>
        <v>3045</v>
      </c>
      <c r="I32" s="51">
        <f t="shared" si="1"/>
        <v>507</v>
      </c>
    </row>
    <row r="33" spans="2:9">
      <c r="B33" s="36">
        <v>28</v>
      </c>
      <c r="C33" s="49">
        <v>63800</v>
      </c>
      <c r="D33" s="50">
        <f t="shared" si="2"/>
        <v>940</v>
      </c>
      <c r="E33" s="50">
        <f t="shared" si="3"/>
        <v>1880</v>
      </c>
      <c r="F33" s="50">
        <f t="shared" si="4"/>
        <v>2820</v>
      </c>
      <c r="G33" s="50">
        <f t="shared" si="5"/>
        <v>3760</v>
      </c>
      <c r="H33" s="51">
        <f t="shared" si="0"/>
        <v>3195</v>
      </c>
      <c r="I33" s="51">
        <f t="shared" si="1"/>
        <v>533</v>
      </c>
    </row>
    <row r="34" spans="2:9">
      <c r="B34" s="36">
        <v>29</v>
      </c>
      <c r="C34" s="49">
        <v>66800</v>
      </c>
      <c r="D34" s="50">
        <f t="shared" si="2"/>
        <v>984</v>
      </c>
      <c r="E34" s="50">
        <f t="shared" si="3"/>
        <v>1968</v>
      </c>
      <c r="F34" s="50">
        <f t="shared" si="4"/>
        <v>2952</v>
      </c>
      <c r="G34" s="50">
        <f t="shared" si="5"/>
        <v>3936</v>
      </c>
      <c r="H34" s="51">
        <f t="shared" si="0"/>
        <v>3345</v>
      </c>
      <c r="I34" s="51">
        <f t="shared" si="1"/>
        <v>558</v>
      </c>
    </row>
    <row r="35" spans="2:9">
      <c r="B35" s="36">
        <v>30</v>
      </c>
      <c r="C35" s="49">
        <v>69800</v>
      </c>
      <c r="D35" s="50">
        <f t="shared" si="2"/>
        <v>1028</v>
      </c>
      <c r="E35" s="50">
        <f t="shared" si="3"/>
        <v>2056</v>
      </c>
      <c r="F35" s="50">
        <f t="shared" si="4"/>
        <v>3084</v>
      </c>
      <c r="G35" s="50">
        <f t="shared" si="5"/>
        <v>4112</v>
      </c>
      <c r="H35" s="51">
        <f t="shared" si="0"/>
        <v>3496</v>
      </c>
      <c r="I35" s="51">
        <f t="shared" si="1"/>
        <v>583</v>
      </c>
    </row>
    <row r="36" spans="2:9">
      <c r="B36" s="36">
        <v>31</v>
      </c>
      <c r="C36" s="49">
        <v>72800</v>
      </c>
      <c r="D36" s="50">
        <f t="shared" si="2"/>
        <v>1072</v>
      </c>
      <c r="E36" s="50">
        <f t="shared" si="3"/>
        <v>2144</v>
      </c>
      <c r="F36" s="50">
        <f t="shared" si="4"/>
        <v>3216</v>
      </c>
      <c r="G36" s="50">
        <f t="shared" si="5"/>
        <v>4288</v>
      </c>
      <c r="H36" s="51">
        <f t="shared" si="0"/>
        <v>3646</v>
      </c>
      <c r="I36" s="51">
        <f t="shared" si="1"/>
        <v>608</v>
      </c>
    </row>
    <row r="37" spans="2:9">
      <c r="B37" s="36">
        <v>32</v>
      </c>
      <c r="C37" s="49">
        <v>76500</v>
      </c>
      <c r="D37" s="50">
        <f t="shared" si="2"/>
        <v>1127</v>
      </c>
      <c r="E37" s="50">
        <f t="shared" si="3"/>
        <v>2254</v>
      </c>
      <c r="F37" s="50">
        <f t="shared" si="4"/>
        <v>3381</v>
      </c>
      <c r="G37" s="50">
        <f t="shared" si="5"/>
        <v>4508</v>
      </c>
      <c r="H37" s="51">
        <f t="shared" si="0"/>
        <v>3831</v>
      </c>
      <c r="I37" s="51">
        <f t="shared" si="1"/>
        <v>639</v>
      </c>
    </row>
    <row r="38" spans="2:9">
      <c r="B38" s="36">
        <v>33</v>
      </c>
      <c r="C38" s="49">
        <v>80200</v>
      </c>
      <c r="D38" s="50">
        <f t="shared" si="2"/>
        <v>1181</v>
      </c>
      <c r="E38" s="50">
        <f t="shared" si="3"/>
        <v>2362</v>
      </c>
      <c r="F38" s="50">
        <f t="shared" si="4"/>
        <v>3543</v>
      </c>
      <c r="G38" s="50">
        <f t="shared" si="5"/>
        <v>4724</v>
      </c>
      <c r="H38" s="51">
        <f t="shared" si="0"/>
        <v>4017</v>
      </c>
      <c r="I38" s="51">
        <f t="shared" si="1"/>
        <v>669</v>
      </c>
    </row>
    <row r="39" spans="2:9">
      <c r="B39" s="36">
        <v>34</v>
      </c>
      <c r="C39" s="49">
        <v>83900</v>
      </c>
      <c r="D39" s="50">
        <f t="shared" si="2"/>
        <v>1236</v>
      </c>
      <c r="E39" s="50">
        <f t="shared" si="3"/>
        <v>2472</v>
      </c>
      <c r="F39" s="50">
        <f t="shared" si="4"/>
        <v>3708</v>
      </c>
      <c r="G39" s="50">
        <f t="shared" si="5"/>
        <v>4944</v>
      </c>
      <c r="H39" s="51">
        <f t="shared" si="0"/>
        <v>4202</v>
      </c>
      <c r="I39" s="51">
        <f t="shared" si="1"/>
        <v>700</v>
      </c>
    </row>
    <row r="40" spans="2:9">
      <c r="B40" s="36">
        <v>35</v>
      </c>
      <c r="C40" s="49">
        <v>87600</v>
      </c>
      <c r="D40" s="50">
        <f t="shared" si="2"/>
        <v>1290</v>
      </c>
      <c r="E40" s="50">
        <f t="shared" si="3"/>
        <v>2580</v>
      </c>
      <c r="F40" s="50">
        <f t="shared" si="4"/>
        <v>3870</v>
      </c>
      <c r="G40" s="50">
        <f t="shared" si="5"/>
        <v>5160</v>
      </c>
      <c r="H40" s="51">
        <f t="shared" si="0"/>
        <v>4387</v>
      </c>
      <c r="I40" s="51">
        <f t="shared" si="1"/>
        <v>731</v>
      </c>
    </row>
    <row r="41" spans="2:9">
      <c r="B41" s="36">
        <v>36</v>
      </c>
      <c r="C41" s="49">
        <v>92100</v>
      </c>
      <c r="D41" s="50">
        <f t="shared" si="2"/>
        <v>1357</v>
      </c>
      <c r="E41" s="50">
        <f t="shared" si="3"/>
        <v>2714</v>
      </c>
      <c r="F41" s="50">
        <f t="shared" si="4"/>
        <v>4071</v>
      </c>
      <c r="G41" s="50">
        <f t="shared" si="5"/>
        <v>5428</v>
      </c>
      <c r="H41" s="51">
        <f t="shared" si="0"/>
        <v>4613</v>
      </c>
      <c r="I41" s="51">
        <f t="shared" si="1"/>
        <v>769</v>
      </c>
    </row>
    <row r="42" spans="2:9">
      <c r="B42" s="36">
        <v>37</v>
      </c>
      <c r="C42" s="49">
        <v>96600</v>
      </c>
      <c r="D42" s="50">
        <f t="shared" si="2"/>
        <v>1423</v>
      </c>
      <c r="E42" s="50">
        <f t="shared" si="3"/>
        <v>2846</v>
      </c>
      <c r="F42" s="50">
        <f t="shared" si="4"/>
        <v>4269</v>
      </c>
      <c r="G42" s="50">
        <f t="shared" si="5"/>
        <v>5692</v>
      </c>
      <c r="H42" s="51">
        <f t="shared" si="0"/>
        <v>4838</v>
      </c>
      <c r="I42" s="51">
        <f t="shared" si="1"/>
        <v>806</v>
      </c>
    </row>
    <row r="43" spans="2:9">
      <c r="B43" s="36">
        <v>38</v>
      </c>
      <c r="C43" s="49">
        <v>101100</v>
      </c>
      <c r="D43" s="50">
        <f t="shared" si="2"/>
        <v>1489</v>
      </c>
      <c r="E43" s="50">
        <f t="shared" si="3"/>
        <v>2978</v>
      </c>
      <c r="F43" s="50">
        <f t="shared" si="4"/>
        <v>4467</v>
      </c>
      <c r="G43" s="50">
        <f t="shared" si="5"/>
        <v>5956</v>
      </c>
      <c r="H43" s="51">
        <f t="shared" si="0"/>
        <v>5063</v>
      </c>
      <c r="I43" s="51">
        <f t="shared" si="1"/>
        <v>844</v>
      </c>
    </row>
    <row r="44" spans="2:9">
      <c r="B44" s="36">
        <v>39</v>
      </c>
      <c r="C44" s="49">
        <v>105600</v>
      </c>
      <c r="D44" s="50">
        <f t="shared" si="2"/>
        <v>1555</v>
      </c>
      <c r="E44" s="50">
        <f t="shared" si="3"/>
        <v>3110</v>
      </c>
      <c r="F44" s="50">
        <f t="shared" si="4"/>
        <v>4665</v>
      </c>
      <c r="G44" s="50">
        <f t="shared" si="5"/>
        <v>6220</v>
      </c>
      <c r="H44" s="51">
        <f t="shared" si="0"/>
        <v>5289</v>
      </c>
      <c r="I44" s="51">
        <f t="shared" si="1"/>
        <v>881</v>
      </c>
    </row>
    <row r="45" spans="2:9">
      <c r="B45" s="36">
        <v>40</v>
      </c>
      <c r="C45" s="49">
        <v>110100</v>
      </c>
      <c r="D45" s="50">
        <f t="shared" si="2"/>
        <v>1622</v>
      </c>
      <c r="E45" s="50">
        <f t="shared" si="3"/>
        <v>3244</v>
      </c>
      <c r="F45" s="50">
        <f t="shared" si="4"/>
        <v>4866</v>
      </c>
      <c r="G45" s="50">
        <f t="shared" si="5"/>
        <v>6488</v>
      </c>
      <c r="H45" s="51">
        <f t="shared" si="0"/>
        <v>5514</v>
      </c>
      <c r="I45" s="51">
        <f t="shared" si="1"/>
        <v>919</v>
      </c>
    </row>
    <row r="46" spans="2:9">
      <c r="B46" s="36">
        <v>41</v>
      </c>
      <c r="C46" s="49">
        <v>115500</v>
      </c>
      <c r="D46" s="50">
        <f t="shared" si="2"/>
        <v>1701</v>
      </c>
      <c r="E46" s="50">
        <f t="shared" si="3"/>
        <v>3402</v>
      </c>
      <c r="F46" s="50">
        <f t="shared" si="4"/>
        <v>5103</v>
      </c>
      <c r="G46" s="50">
        <f t="shared" si="5"/>
        <v>6804</v>
      </c>
      <c r="H46" s="51">
        <f t="shared" si="0"/>
        <v>5784</v>
      </c>
      <c r="I46" s="51">
        <f t="shared" si="1"/>
        <v>964</v>
      </c>
    </row>
    <row r="47" spans="2:9">
      <c r="B47" s="36">
        <v>42</v>
      </c>
      <c r="C47" s="49">
        <v>120900</v>
      </c>
      <c r="D47" s="50">
        <f t="shared" si="2"/>
        <v>1781</v>
      </c>
      <c r="E47" s="50">
        <f t="shared" si="3"/>
        <v>3562</v>
      </c>
      <c r="F47" s="50">
        <f t="shared" si="4"/>
        <v>5343</v>
      </c>
      <c r="G47" s="50">
        <f t="shared" si="5"/>
        <v>7124</v>
      </c>
      <c r="H47" s="51">
        <f t="shared" si="0"/>
        <v>6055</v>
      </c>
      <c r="I47" s="51">
        <f t="shared" si="1"/>
        <v>1009</v>
      </c>
    </row>
    <row r="48" spans="2:9">
      <c r="B48" s="36">
        <v>43</v>
      </c>
      <c r="C48" s="49">
        <v>126300</v>
      </c>
      <c r="D48" s="50">
        <f t="shared" si="2"/>
        <v>1860</v>
      </c>
      <c r="E48" s="50">
        <f t="shared" si="3"/>
        <v>3720</v>
      </c>
      <c r="F48" s="50">
        <f t="shared" si="4"/>
        <v>5580</v>
      </c>
      <c r="G48" s="50">
        <f t="shared" si="5"/>
        <v>7440</v>
      </c>
      <c r="H48" s="51">
        <f t="shared" si="0"/>
        <v>6325</v>
      </c>
      <c r="I48" s="51">
        <f t="shared" si="1"/>
        <v>1054</v>
      </c>
    </row>
    <row r="49" spans="2:9">
      <c r="B49" s="36">
        <v>44</v>
      </c>
      <c r="C49" s="49">
        <v>131700</v>
      </c>
      <c r="D49" s="50">
        <f t="shared" si="2"/>
        <v>1940</v>
      </c>
      <c r="E49" s="50">
        <f t="shared" si="3"/>
        <v>3880</v>
      </c>
      <c r="F49" s="50">
        <f t="shared" si="4"/>
        <v>5820</v>
      </c>
      <c r="G49" s="50">
        <f t="shared" si="5"/>
        <v>7760</v>
      </c>
      <c r="H49" s="51">
        <f t="shared" si="0"/>
        <v>6596</v>
      </c>
      <c r="I49" s="51">
        <f t="shared" si="1"/>
        <v>1099</v>
      </c>
    </row>
    <row r="50" spans="2:9">
      <c r="B50" s="36">
        <v>45</v>
      </c>
      <c r="C50" s="49">
        <v>137100</v>
      </c>
      <c r="D50" s="50">
        <f t="shared" si="2"/>
        <v>2019</v>
      </c>
      <c r="E50" s="50">
        <f t="shared" si="3"/>
        <v>4038</v>
      </c>
      <c r="F50" s="50">
        <f t="shared" si="4"/>
        <v>6057</v>
      </c>
      <c r="G50" s="50">
        <f t="shared" si="5"/>
        <v>8076</v>
      </c>
      <c r="H50" s="51">
        <f t="shared" si="0"/>
        <v>6866</v>
      </c>
      <c r="I50" s="51">
        <f t="shared" si="1"/>
        <v>1144</v>
      </c>
    </row>
    <row r="51" spans="2:9">
      <c r="B51" s="36">
        <v>46</v>
      </c>
      <c r="C51" s="49">
        <v>142500</v>
      </c>
      <c r="D51" s="50">
        <f t="shared" si="2"/>
        <v>2099</v>
      </c>
      <c r="E51" s="50">
        <f t="shared" si="3"/>
        <v>4198</v>
      </c>
      <c r="F51" s="50">
        <f t="shared" si="4"/>
        <v>6297</v>
      </c>
      <c r="G51" s="50">
        <f t="shared" si="5"/>
        <v>8396</v>
      </c>
      <c r="H51" s="51">
        <f t="shared" si="0"/>
        <v>7137</v>
      </c>
      <c r="I51" s="51">
        <f t="shared" si="1"/>
        <v>1189</v>
      </c>
    </row>
    <row r="52" spans="2:9">
      <c r="B52" s="36">
        <v>47</v>
      </c>
      <c r="C52" s="49">
        <v>147900</v>
      </c>
      <c r="D52" s="50">
        <f t="shared" si="2"/>
        <v>2179</v>
      </c>
      <c r="E52" s="50">
        <f t="shared" si="3"/>
        <v>4358</v>
      </c>
      <c r="F52" s="50">
        <f t="shared" si="4"/>
        <v>6537</v>
      </c>
      <c r="G52" s="50">
        <f t="shared" si="5"/>
        <v>8716</v>
      </c>
      <c r="H52" s="51">
        <f t="shared" si="0"/>
        <v>7407</v>
      </c>
      <c r="I52" s="51">
        <f t="shared" si="1"/>
        <v>1235</v>
      </c>
    </row>
    <row r="53" spans="2:9">
      <c r="B53" s="36">
        <v>48</v>
      </c>
      <c r="C53" s="49">
        <v>150000</v>
      </c>
      <c r="D53" s="50">
        <f t="shared" si="2"/>
        <v>2210</v>
      </c>
      <c r="E53" s="50">
        <f t="shared" si="3"/>
        <v>4420</v>
      </c>
      <c r="F53" s="50">
        <f t="shared" si="4"/>
        <v>6630</v>
      </c>
      <c r="G53" s="50">
        <f t="shared" si="5"/>
        <v>8840</v>
      </c>
      <c r="H53" s="51">
        <f t="shared" si="0"/>
        <v>7512</v>
      </c>
      <c r="I53" s="51">
        <f t="shared" si="1"/>
        <v>1252</v>
      </c>
    </row>
    <row r="54" spans="2:9">
      <c r="B54" s="36">
        <v>49</v>
      </c>
      <c r="C54" s="49">
        <v>156400</v>
      </c>
      <c r="D54" s="50">
        <f t="shared" si="2"/>
        <v>2304</v>
      </c>
      <c r="E54" s="50">
        <f t="shared" si="3"/>
        <v>4608</v>
      </c>
      <c r="F54" s="50">
        <f t="shared" si="4"/>
        <v>6912</v>
      </c>
      <c r="G54" s="50">
        <f t="shared" si="5"/>
        <v>9216</v>
      </c>
      <c r="H54" s="51">
        <f t="shared" si="0"/>
        <v>7833</v>
      </c>
      <c r="I54" s="51">
        <f t="shared" si="1"/>
        <v>1305</v>
      </c>
    </row>
    <row r="55" spans="2:9">
      <c r="B55" s="36">
        <v>50</v>
      </c>
      <c r="C55" s="49">
        <v>162800</v>
      </c>
      <c r="D55" s="50">
        <f t="shared" si="2"/>
        <v>2398</v>
      </c>
      <c r="E55" s="50">
        <f t="shared" si="3"/>
        <v>4796</v>
      </c>
      <c r="F55" s="50">
        <f t="shared" si="4"/>
        <v>7194</v>
      </c>
      <c r="G55" s="50">
        <f t="shared" si="5"/>
        <v>9592</v>
      </c>
      <c r="H55" s="51">
        <f t="shared" si="0"/>
        <v>8153</v>
      </c>
      <c r="I55" s="51">
        <f t="shared" si="1"/>
        <v>1359</v>
      </c>
    </row>
    <row r="56" spans="2:9">
      <c r="B56" s="36">
        <v>51</v>
      </c>
      <c r="C56" s="49">
        <v>169200</v>
      </c>
      <c r="D56" s="50">
        <f t="shared" si="2"/>
        <v>2492</v>
      </c>
      <c r="E56" s="50">
        <f t="shared" si="3"/>
        <v>4984</v>
      </c>
      <c r="F56" s="50">
        <f t="shared" si="4"/>
        <v>7476</v>
      </c>
      <c r="G56" s="50">
        <f t="shared" si="5"/>
        <v>9968</v>
      </c>
      <c r="H56" s="51">
        <f t="shared" si="0"/>
        <v>8474</v>
      </c>
      <c r="I56" s="51">
        <f t="shared" si="1"/>
        <v>1412</v>
      </c>
    </row>
    <row r="57" spans="2:9">
      <c r="B57" s="36">
        <v>52</v>
      </c>
      <c r="C57" s="49">
        <v>175600</v>
      </c>
      <c r="D57" s="50">
        <f t="shared" si="2"/>
        <v>2587</v>
      </c>
      <c r="E57" s="50">
        <f t="shared" si="3"/>
        <v>5174</v>
      </c>
      <c r="F57" s="50">
        <f t="shared" si="4"/>
        <v>7761</v>
      </c>
      <c r="G57" s="50">
        <f t="shared" si="5"/>
        <v>10348</v>
      </c>
      <c r="H57" s="51">
        <f t="shared" si="0"/>
        <v>8794</v>
      </c>
      <c r="I57" s="51">
        <f t="shared" si="1"/>
        <v>1466</v>
      </c>
    </row>
    <row r="58" spans="2:9">
      <c r="B58" s="36">
        <v>53</v>
      </c>
      <c r="C58" s="49">
        <v>182000</v>
      </c>
      <c r="D58" s="50">
        <f t="shared" si="2"/>
        <v>2681</v>
      </c>
      <c r="E58" s="50">
        <f t="shared" si="3"/>
        <v>5362</v>
      </c>
      <c r="F58" s="50">
        <f t="shared" si="4"/>
        <v>8043</v>
      </c>
      <c r="G58" s="50">
        <f t="shared" si="5"/>
        <v>10724</v>
      </c>
      <c r="H58" s="51">
        <f t="shared" si="0"/>
        <v>9115</v>
      </c>
      <c r="I58" s="51">
        <f t="shared" si="1"/>
        <v>1519</v>
      </c>
    </row>
    <row r="59" spans="2:9" ht="21" customHeight="1">
      <c r="B59" s="100" t="s">
        <v>224</v>
      </c>
      <c r="C59" s="101"/>
      <c r="I59" s="37"/>
    </row>
    <row r="60" spans="2:9" ht="16.2">
      <c r="B60" s="102" t="s">
        <v>225</v>
      </c>
      <c r="C60" s="103"/>
      <c r="D60" s="103"/>
      <c r="E60" s="103"/>
      <c r="F60" s="103"/>
      <c r="G60" s="103"/>
    </row>
    <row r="61" spans="2:9" ht="16.2">
      <c r="B61" s="93" t="s">
        <v>226</v>
      </c>
      <c r="C61" s="94"/>
      <c r="D61" s="94"/>
      <c r="E61" s="94"/>
      <c r="F61" s="94"/>
      <c r="G61" s="94"/>
      <c r="H61" s="72"/>
      <c r="I61" s="72"/>
    </row>
    <row r="62" spans="2:9" ht="16.2">
      <c r="B62" s="93" t="s">
        <v>227</v>
      </c>
      <c r="C62" s="94"/>
      <c r="D62" s="94"/>
      <c r="E62" s="94"/>
      <c r="F62" s="94"/>
      <c r="G62" s="94"/>
      <c r="H62" s="72"/>
      <c r="I62" s="72"/>
    </row>
    <row r="63" spans="2:9" ht="9" customHeight="1">
      <c r="B63" s="95"/>
      <c r="C63" s="94"/>
      <c r="D63" s="94"/>
      <c r="E63" s="94"/>
      <c r="F63" s="94"/>
      <c r="G63" s="94"/>
      <c r="H63" s="72"/>
      <c r="I63" s="72"/>
    </row>
    <row r="64" spans="2:9" ht="15.75" hidden="1" customHeight="1">
      <c r="B64" s="81"/>
      <c r="C64" s="81"/>
      <c r="D64" s="81"/>
      <c r="E64" s="81"/>
      <c r="F64" s="81"/>
      <c r="G64" s="81"/>
      <c r="H64" s="72"/>
      <c r="I64" s="72"/>
    </row>
    <row r="65" spans="2:9" ht="12.75" customHeight="1">
      <c r="B65" s="81"/>
      <c r="C65" s="81"/>
      <c r="D65" s="81"/>
      <c r="E65" s="81"/>
      <c r="F65" s="81"/>
      <c r="G65" s="81"/>
      <c r="H65" s="72"/>
      <c r="I65" s="72"/>
    </row>
  </sheetData>
  <mergeCells count="8">
    <mergeCell ref="B62:G62"/>
    <mergeCell ref="B63:G63"/>
    <mergeCell ref="B4:B5"/>
    <mergeCell ref="H4:H5"/>
    <mergeCell ref="I4:I5"/>
    <mergeCell ref="B59:C59"/>
    <mergeCell ref="B60:G60"/>
    <mergeCell ref="B61:G61"/>
  </mergeCells>
  <phoneticPr fontId="5" type="noConversion"/>
  <printOptions gridLinesSet="0"/>
  <pageMargins left="0.74803149606299213" right="0.74803149606299213" top="0.78740157480314965" bottom="0.78740157480314965" header="0.51181102362204722" footer="0.51181102362204722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pane ySplit="2" topLeftCell="A3" activePane="bottomLeft" state="frozen"/>
      <selection pane="bottomLeft" sqref="A1:J1"/>
    </sheetView>
  </sheetViews>
  <sheetFormatPr defaultRowHeight="16.2"/>
  <sheetData>
    <row r="1" spans="1:10" s="63" customFormat="1" ht="22.2">
      <c r="A1" s="82" t="s">
        <v>151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32.4">
      <c r="A2" s="66" t="s">
        <v>152</v>
      </c>
      <c r="B2" s="67" t="s">
        <v>153</v>
      </c>
      <c r="C2" s="66" t="s">
        <v>154</v>
      </c>
      <c r="D2" s="66" t="s">
        <v>155</v>
      </c>
      <c r="E2" s="67" t="s">
        <v>156</v>
      </c>
      <c r="F2" s="67" t="s">
        <v>157</v>
      </c>
      <c r="G2" s="67" t="s">
        <v>158</v>
      </c>
      <c r="H2" s="66" t="s">
        <v>159</v>
      </c>
      <c r="I2" s="66" t="s">
        <v>160</v>
      </c>
      <c r="J2" s="66" t="s">
        <v>161</v>
      </c>
    </row>
    <row r="3" spans="1:10">
      <c r="A3" s="65" t="s">
        <v>162</v>
      </c>
      <c r="B3" s="65">
        <v>36000</v>
      </c>
      <c r="C3" s="64">
        <v>3200</v>
      </c>
      <c r="D3" s="64">
        <f>SUM(B3:C3)</f>
        <v>39200</v>
      </c>
      <c r="E3" s="64">
        <f t="shared" ref="E3:E32" si="0">VLOOKUP(D3,所得稅額表,VLOOKUP(A3,員工基本資料,4,FALSE)+2,TRUE)</f>
        <v>0</v>
      </c>
      <c r="F3" s="64">
        <f t="shared" ref="F3:F32" si="1">VLOOKUP(D3,健保負擔表,VLOOKUP(A3,員工基本資料,5,FALSE)+2,TRUE)</f>
        <v>1689</v>
      </c>
      <c r="G3" s="64">
        <f t="shared" ref="G3:G32" si="2">VLOOKUP(D3, 勞保負擔表, 2, TRUE )</f>
        <v>725</v>
      </c>
      <c r="H3" s="64">
        <v>300</v>
      </c>
      <c r="I3" s="64">
        <f>E3+F3+G3+H3</f>
        <v>2714</v>
      </c>
      <c r="J3" s="64">
        <f>D3-I3</f>
        <v>36486</v>
      </c>
    </row>
    <row r="4" spans="1:10">
      <c r="A4" s="65" t="s">
        <v>163</v>
      </c>
      <c r="B4" s="65">
        <v>39540</v>
      </c>
      <c r="C4" s="64"/>
      <c r="D4" s="64">
        <f t="shared" ref="D4:D32" si="3">SUM(B4:C4)</f>
        <v>39540</v>
      </c>
      <c r="E4" s="64">
        <f t="shared" si="0"/>
        <v>0</v>
      </c>
      <c r="F4" s="64">
        <f t="shared" si="1"/>
        <v>563</v>
      </c>
      <c r="G4" s="64">
        <f t="shared" si="2"/>
        <v>725</v>
      </c>
      <c r="H4" s="64">
        <v>800</v>
      </c>
      <c r="I4" s="64">
        <f t="shared" ref="I4:I32" si="4">E4+F4+G4+H4</f>
        <v>2088</v>
      </c>
      <c r="J4" s="64">
        <f t="shared" ref="J4:J32" si="5">D4-I4</f>
        <v>37452</v>
      </c>
    </row>
    <row r="5" spans="1:10">
      <c r="A5" s="65" t="s">
        <v>164</v>
      </c>
      <c r="B5" s="65">
        <v>26000</v>
      </c>
      <c r="C5" s="64"/>
      <c r="D5" s="64">
        <f t="shared" si="3"/>
        <v>26000</v>
      </c>
      <c r="E5" s="64">
        <f t="shared" si="0"/>
        <v>0</v>
      </c>
      <c r="F5" s="64">
        <f t="shared" si="1"/>
        <v>371</v>
      </c>
      <c r="G5" s="64">
        <f t="shared" si="2"/>
        <v>478</v>
      </c>
      <c r="H5" s="64"/>
      <c r="I5" s="64">
        <f t="shared" si="4"/>
        <v>849</v>
      </c>
      <c r="J5" s="64">
        <f t="shared" si="5"/>
        <v>25151</v>
      </c>
    </row>
    <row r="6" spans="1:10">
      <c r="A6" s="65" t="s">
        <v>165</v>
      </c>
      <c r="B6" s="65">
        <v>33000</v>
      </c>
      <c r="C6" s="64">
        <v>450</v>
      </c>
      <c r="D6" s="64">
        <f t="shared" si="3"/>
        <v>33450</v>
      </c>
      <c r="E6" s="64">
        <f t="shared" si="0"/>
        <v>0</v>
      </c>
      <c r="F6" s="64">
        <f t="shared" si="1"/>
        <v>1473</v>
      </c>
      <c r="G6" s="64">
        <f t="shared" si="2"/>
        <v>633</v>
      </c>
      <c r="H6" s="64"/>
      <c r="I6" s="64">
        <f t="shared" si="4"/>
        <v>2106</v>
      </c>
      <c r="J6" s="64">
        <f t="shared" si="5"/>
        <v>31344</v>
      </c>
    </row>
    <row r="7" spans="1:10">
      <c r="A7" s="65" t="s">
        <v>166</v>
      </c>
      <c r="B7" s="65">
        <v>40000</v>
      </c>
      <c r="C7" s="64"/>
      <c r="D7" s="64">
        <f t="shared" si="3"/>
        <v>40000</v>
      </c>
      <c r="E7" s="64">
        <f t="shared" si="0"/>
        <v>0</v>
      </c>
      <c r="F7" s="64">
        <f t="shared" si="1"/>
        <v>1689</v>
      </c>
      <c r="G7" s="64">
        <f t="shared" si="2"/>
        <v>725</v>
      </c>
      <c r="H7" s="64">
        <v>300</v>
      </c>
      <c r="I7" s="64">
        <f t="shared" si="4"/>
        <v>2714</v>
      </c>
      <c r="J7" s="64">
        <f t="shared" si="5"/>
        <v>37286</v>
      </c>
    </row>
    <row r="8" spans="1:10">
      <c r="A8" s="65" t="s">
        <v>167</v>
      </c>
      <c r="B8" s="65">
        <v>55000</v>
      </c>
      <c r="C8" s="64">
        <v>5000</v>
      </c>
      <c r="D8" s="64">
        <f t="shared" si="3"/>
        <v>60000</v>
      </c>
      <c r="E8" s="64">
        <f t="shared" si="0"/>
        <v>0</v>
      </c>
      <c r="F8" s="64">
        <f t="shared" si="1"/>
        <v>2553</v>
      </c>
      <c r="G8" s="64">
        <f t="shared" si="2"/>
        <v>834</v>
      </c>
      <c r="H8" s="64"/>
      <c r="I8" s="64">
        <f t="shared" si="4"/>
        <v>3387</v>
      </c>
      <c r="J8" s="64">
        <f t="shared" si="5"/>
        <v>56613</v>
      </c>
    </row>
    <row r="9" spans="1:10">
      <c r="A9" s="65" t="s">
        <v>168</v>
      </c>
      <c r="B9" s="65">
        <v>53000</v>
      </c>
      <c r="C9" s="64"/>
      <c r="D9" s="64">
        <f t="shared" si="3"/>
        <v>53000</v>
      </c>
      <c r="E9" s="64">
        <f t="shared" si="0"/>
        <v>0</v>
      </c>
      <c r="F9" s="64">
        <f t="shared" si="1"/>
        <v>1562</v>
      </c>
      <c r="G9" s="64">
        <f t="shared" si="2"/>
        <v>834</v>
      </c>
      <c r="H9" s="64">
        <v>450</v>
      </c>
      <c r="I9" s="64">
        <f t="shared" si="4"/>
        <v>2846</v>
      </c>
      <c r="J9" s="64">
        <f t="shared" si="5"/>
        <v>50154</v>
      </c>
    </row>
    <row r="10" spans="1:10">
      <c r="A10" s="65" t="s">
        <v>169</v>
      </c>
      <c r="B10" s="65">
        <v>26400</v>
      </c>
      <c r="C10" s="64"/>
      <c r="D10" s="64">
        <f t="shared" si="3"/>
        <v>26400</v>
      </c>
      <c r="E10" s="64">
        <f t="shared" si="0"/>
        <v>0</v>
      </c>
      <c r="F10" s="64">
        <f t="shared" si="1"/>
        <v>389</v>
      </c>
      <c r="G10" s="64">
        <f t="shared" si="2"/>
        <v>502</v>
      </c>
      <c r="H10" s="64"/>
      <c r="I10" s="64">
        <f t="shared" si="4"/>
        <v>891</v>
      </c>
      <c r="J10" s="64">
        <f t="shared" si="5"/>
        <v>25509</v>
      </c>
    </row>
    <row r="11" spans="1:10">
      <c r="A11" s="65" t="s">
        <v>170</v>
      </c>
      <c r="B11" s="65">
        <v>28540</v>
      </c>
      <c r="C11" s="64">
        <v>1800</v>
      </c>
      <c r="D11" s="64">
        <f t="shared" si="3"/>
        <v>30340</v>
      </c>
      <c r="E11" s="64">
        <f t="shared" si="0"/>
        <v>0</v>
      </c>
      <c r="F11" s="64">
        <f t="shared" si="1"/>
        <v>446</v>
      </c>
      <c r="G11" s="64">
        <f t="shared" si="2"/>
        <v>576</v>
      </c>
      <c r="H11" s="64"/>
      <c r="I11" s="64">
        <f t="shared" si="4"/>
        <v>1022</v>
      </c>
      <c r="J11" s="64">
        <f t="shared" si="5"/>
        <v>29318</v>
      </c>
    </row>
    <row r="12" spans="1:10">
      <c r="A12" s="65" t="s">
        <v>171</v>
      </c>
      <c r="B12" s="65">
        <v>32000</v>
      </c>
      <c r="C12" s="64"/>
      <c r="D12" s="64">
        <f t="shared" si="3"/>
        <v>32000</v>
      </c>
      <c r="E12" s="64">
        <f t="shared" si="0"/>
        <v>0</v>
      </c>
      <c r="F12" s="64">
        <f t="shared" si="1"/>
        <v>468</v>
      </c>
      <c r="G12" s="64">
        <f t="shared" si="2"/>
        <v>605</v>
      </c>
      <c r="H12" s="64"/>
      <c r="I12" s="64">
        <f t="shared" si="4"/>
        <v>1073</v>
      </c>
      <c r="J12" s="64">
        <f t="shared" si="5"/>
        <v>30927</v>
      </c>
    </row>
    <row r="13" spans="1:10">
      <c r="A13" s="65" t="s">
        <v>172</v>
      </c>
      <c r="B13" s="65">
        <v>43000</v>
      </c>
      <c r="C13" s="64"/>
      <c r="D13" s="64">
        <f t="shared" si="3"/>
        <v>43000</v>
      </c>
      <c r="E13" s="64">
        <f t="shared" si="0"/>
        <v>0</v>
      </c>
      <c r="F13" s="64">
        <f t="shared" si="1"/>
        <v>619</v>
      </c>
      <c r="G13" s="64">
        <f t="shared" si="2"/>
        <v>798</v>
      </c>
      <c r="H13" s="64"/>
      <c r="I13" s="64">
        <f t="shared" si="4"/>
        <v>1417</v>
      </c>
      <c r="J13" s="64">
        <f t="shared" si="5"/>
        <v>41583</v>
      </c>
    </row>
    <row r="14" spans="1:10">
      <c r="A14" s="65" t="s">
        <v>173</v>
      </c>
      <c r="B14" s="65">
        <v>52000</v>
      </c>
      <c r="C14" s="64"/>
      <c r="D14" s="64">
        <f t="shared" si="3"/>
        <v>52000</v>
      </c>
      <c r="E14" s="64">
        <f t="shared" si="0"/>
        <v>0</v>
      </c>
      <c r="F14" s="64">
        <f t="shared" si="1"/>
        <v>745</v>
      </c>
      <c r="G14" s="64">
        <f t="shared" si="2"/>
        <v>834</v>
      </c>
      <c r="H14" s="64"/>
      <c r="I14" s="64">
        <f t="shared" si="4"/>
        <v>1579</v>
      </c>
      <c r="J14" s="64">
        <f t="shared" si="5"/>
        <v>50421</v>
      </c>
    </row>
    <row r="15" spans="1:10">
      <c r="A15" s="65" t="s">
        <v>174</v>
      </c>
      <c r="B15" s="65">
        <v>38500</v>
      </c>
      <c r="C15" s="64">
        <v>3450</v>
      </c>
      <c r="D15" s="64">
        <f t="shared" si="3"/>
        <v>41950</v>
      </c>
      <c r="E15" s="64">
        <f t="shared" si="0"/>
        <v>0</v>
      </c>
      <c r="F15" s="64">
        <f t="shared" si="1"/>
        <v>591</v>
      </c>
      <c r="G15" s="64">
        <f t="shared" si="2"/>
        <v>762</v>
      </c>
      <c r="H15" s="64">
        <v>780</v>
      </c>
      <c r="I15" s="64">
        <f t="shared" si="4"/>
        <v>2133</v>
      </c>
      <c r="J15" s="64">
        <f t="shared" si="5"/>
        <v>39817</v>
      </c>
    </row>
    <row r="16" spans="1:10">
      <c r="A16" s="65" t="s">
        <v>175</v>
      </c>
      <c r="B16" s="65">
        <v>48000</v>
      </c>
      <c r="C16" s="64"/>
      <c r="D16" s="64">
        <f t="shared" si="3"/>
        <v>48000</v>
      </c>
      <c r="E16" s="64">
        <f t="shared" si="0"/>
        <v>0</v>
      </c>
      <c r="F16" s="64">
        <f t="shared" si="1"/>
        <v>1350</v>
      </c>
      <c r="G16" s="64">
        <f t="shared" si="2"/>
        <v>834</v>
      </c>
      <c r="H16" s="64">
        <v>300</v>
      </c>
      <c r="I16" s="64">
        <f t="shared" si="4"/>
        <v>2484</v>
      </c>
      <c r="J16" s="64">
        <f t="shared" si="5"/>
        <v>45516</v>
      </c>
    </row>
    <row r="17" spans="1:10">
      <c r="A17" s="65" t="s">
        <v>176</v>
      </c>
      <c r="B17" s="65">
        <v>29500</v>
      </c>
      <c r="C17" s="64">
        <v>2000</v>
      </c>
      <c r="D17" s="64">
        <f t="shared" si="3"/>
        <v>31500</v>
      </c>
      <c r="E17" s="64">
        <f t="shared" si="0"/>
        <v>0</v>
      </c>
      <c r="F17" s="64">
        <f t="shared" si="1"/>
        <v>446</v>
      </c>
      <c r="G17" s="64">
        <f t="shared" si="2"/>
        <v>576</v>
      </c>
      <c r="H17" s="64">
        <v>800</v>
      </c>
      <c r="I17" s="64">
        <f t="shared" si="4"/>
        <v>1822</v>
      </c>
      <c r="J17" s="64">
        <f t="shared" si="5"/>
        <v>29678</v>
      </c>
    </row>
    <row r="18" spans="1:10">
      <c r="A18" s="65" t="s">
        <v>177</v>
      </c>
      <c r="B18" s="65">
        <v>34260</v>
      </c>
      <c r="C18" s="64"/>
      <c r="D18" s="64">
        <f t="shared" si="3"/>
        <v>34260</v>
      </c>
      <c r="E18" s="64">
        <f t="shared" si="0"/>
        <v>0</v>
      </c>
      <c r="F18" s="64">
        <f t="shared" si="1"/>
        <v>1473</v>
      </c>
      <c r="G18" s="64">
        <f t="shared" si="2"/>
        <v>633</v>
      </c>
      <c r="H18" s="64"/>
      <c r="I18" s="64">
        <f t="shared" si="4"/>
        <v>2106</v>
      </c>
      <c r="J18" s="64">
        <f t="shared" si="5"/>
        <v>32154</v>
      </c>
    </row>
    <row r="19" spans="1:10">
      <c r="A19" s="65" t="s">
        <v>178</v>
      </c>
      <c r="B19" s="65">
        <v>38450</v>
      </c>
      <c r="C19" s="64"/>
      <c r="D19" s="64">
        <f t="shared" si="3"/>
        <v>38450</v>
      </c>
      <c r="E19" s="64">
        <f t="shared" si="0"/>
        <v>0</v>
      </c>
      <c r="F19" s="64">
        <f t="shared" si="1"/>
        <v>563</v>
      </c>
      <c r="G19" s="64">
        <f t="shared" si="2"/>
        <v>725</v>
      </c>
      <c r="H19" s="64"/>
      <c r="I19" s="64">
        <f t="shared" si="4"/>
        <v>1288</v>
      </c>
      <c r="J19" s="64">
        <f t="shared" si="5"/>
        <v>37162</v>
      </c>
    </row>
    <row r="20" spans="1:10">
      <c r="A20" s="65" t="s">
        <v>179</v>
      </c>
      <c r="B20" s="65">
        <v>38000</v>
      </c>
      <c r="C20" s="64"/>
      <c r="D20" s="64">
        <f t="shared" si="3"/>
        <v>38000</v>
      </c>
      <c r="E20" s="64">
        <f t="shared" si="0"/>
        <v>0</v>
      </c>
      <c r="F20" s="64">
        <f t="shared" si="1"/>
        <v>535</v>
      </c>
      <c r="G20" s="64">
        <f t="shared" si="2"/>
        <v>690</v>
      </c>
      <c r="H20" s="64"/>
      <c r="I20" s="64">
        <f t="shared" si="4"/>
        <v>1225</v>
      </c>
      <c r="J20" s="64">
        <f t="shared" si="5"/>
        <v>36775</v>
      </c>
    </row>
    <row r="21" spans="1:10">
      <c r="A21" s="65" t="s">
        <v>180</v>
      </c>
      <c r="B21" s="65">
        <v>62000</v>
      </c>
      <c r="C21" s="64">
        <v>780</v>
      </c>
      <c r="D21" s="64">
        <f t="shared" si="3"/>
        <v>62780</v>
      </c>
      <c r="E21" s="64">
        <f t="shared" si="0"/>
        <v>0</v>
      </c>
      <c r="F21" s="64">
        <f t="shared" si="1"/>
        <v>896</v>
      </c>
      <c r="G21" s="64">
        <f t="shared" si="2"/>
        <v>834</v>
      </c>
      <c r="H21" s="64">
        <v>430</v>
      </c>
      <c r="I21" s="64">
        <f t="shared" si="4"/>
        <v>2160</v>
      </c>
      <c r="J21" s="64">
        <f t="shared" si="5"/>
        <v>60620</v>
      </c>
    </row>
    <row r="22" spans="1:10">
      <c r="A22" s="65" t="s">
        <v>181</v>
      </c>
      <c r="B22" s="65">
        <v>42000</v>
      </c>
      <c r="C22" s="64"/>
      <c r="D22" s="64">
        <f t="shared" si="3"/>
        <v>42000</v>
      </c>
      <c r="E22" s="64">
        <f t="shared" si="0"/>
        <v>0</v>
      </c>
      <c r="F22" s="64">
        <f t="shared" si="1"/>
        <v>619</v>
      </c>
      <c r="G22" s="64">
        <f t="shared" si="2"/>
        <v>798</v>
      </c>
      <c r="H22" s="64"/>
      <c r="I22" s="64">
        <f t="shared" si="4"/>
        <v>1417</v>
      </c>
      <c r="J22" s="64">
        <f t="shared" si="5"/>
        <v>40583</v>
      </c>
    </row>
    <row r="23" spans="1:10">
      <c r="A23" s="68" t="s">
        <v>182</v>
      </c>
      <c r="B23" s="65">
        <v>41560</v>
      </c>
      <c r="C23" s="64"/>
      <c r="D23" s="64">
        <f t="shared" si="3"/>
        <v>41560</v>
      </c>
      <c r="E23" s="64">
        <f t="shared" si="0"/>
        <v>0</v>
      </c>
      <c r="F23" s="64">
        <f t="shared" si="1"/>
        <v>591</v>
      </c>
      <c r="G23" s="64">
        <f t="shared" si="2"/>
        <v>762</v>
      </c>
      <c r="H23" s="64"/>
      <c r="I23" s="64">
        <f t="shared" si="4"/>
        <v>1353</v>
      </c>
      <c r="J23" s="64">
        <f t="shared" si="5"/>
        <v>40207</v>
      </c>
    </row>
    <row r="24" spans="1:10">
      <c r="A24" s="65" t="s">
        <v>183</v>
      </c>
      <c r="B24" s="65">
        <v>24500</v>
      </c>
      <c r="C24" s="64"/>
      <c r="D24" s="64">
        <f t="shared" si="3"/>
        <v>24500</v>
      </c>
      <c r="E24" s="64">
        <f t="shared" si="0"/>
        <v>0</v>
      </c>
      <c r="F24" s="64">
        <f t="shared" si="1"/>
        <v>354</v>
      </c>
      <c r="G24" s="64">
        <f t="shared" si="2"/>
        <v>456</v>
      </c>
      <c r="H24" s="64"/>
      <c r="I24" s="64">
        <f t="shared" si="4"/>
        <v>810</v>
      </c>
      <c r="J24" s="64">
        <f t="shared" si="5"/>
        <v>23690</v>
      </c>
    </row>
    <row r="25" spans="1:10">
      <c r="A25" s="65" t="s">
        <v>184</v>
      </c>
      <c r="B25" s="65">
        <v>76000</v>
      </c>
      <c r="C25" s="64">
        <v>2000</v>
      </c>
      <c r="D25" s="64">
        <f t="shared" si="3"/>
        <v>78000</v>
      </c>
      <c r="E25" s="64">
        <f t="shared" si="0"/>
        <v>2050</v>
      </c>
      <c r="F25" s="64">
        <f t="shared" si="1"/>
        <v>2254</v>
      </c>
      <c r="G25" s="64">
        <f t="shared" si="2"/>
        <v>834</v>
      </c>
      <c r="H25" s="64">
        <v>1200</v>
      </c>
      <c r="I25" s="64">
        <f t="shared" si="4"/>
        <v>6338</v>
      </c>
      <c r="J25" s="64">
        <f t="shared" si="5"/>
        <v>71662</v>
      </c>
    </row>
    <row r="26" spans="1:10">
      <c r="A26" s="65" t="s">
        <v>185</v>
      </c>
      <c r="B26" s="65">
        <v>33500</v>
      </c>
      <c r="C26" s="64"/>
      <c r="D26" s="64">
        <f t="shared" si="3"/>
        <v>33500</v>
      </c>
      <c r="E26" s="64">
        <f t="shared" si="0"/>
        <v>0</v>
      </c>
      <c r="F26" s="64">
        <f t="shared" si="1"/>
        <v>491</v>
      </c>
      <c r="G26" s="64">
        <f t="shared" si="2"/>
        <v>633</v>
      </c>
      <c r="H26" s="64"/>
      <c r="I26" s="64">
        <f t="shared" si="4"/>
        <v>1124</v>
      </c>
      <c r="J26" s="64">
        <f t="shared" si="5"/>
        <v>32376</v>
      </c>
    </row>
    <row r="27" spans="1:10">
      <c r="A27" s="65" t="s">
        <v>186</v>
      </c>
      <c r="B27" s="65">
        <v>77000</v>
      </c>
      <c r="C27" s="64"/>
      <c r="D27" s="64">
        <f t="shared" si="3"/>
        <v>77000</v>
      </c>
      <c r="E27" s="64">
        <f t="shared" si="0"/>
        <v>0</v>
      </c>
      <c r="F27" s="64">
        <f t="shared" si="1"/>
        <v>1127</v>
      </c>
      <c r="G27" s="64">
        <f t="shared" si="2"/>
        <v>834</v>
      </c>
      <c r="H27" s="64">
        <v>350</v>
      </c>
      <c r="I27" s="64">
        <f t="shared" si="4"/>
        <v>2311</v>
      </c>
      <c r="J27" s="64">
        <f t="shared" si="5"/>
        <v>74689</v>
      </c>
    </row>
    <row r="28" spans="1:10">
      <c r="A28" s="65" t="s">
        <v>187</v>
      </c>
      <c r="B28" s="65">
        <v>32000</v>
      </c>
      <c r="C28" s="64">
        <v>1000</v>
      </c>
      <c r="D28" s="64">
        <f t="shared" si="3"/>
        <v>33000</v>
      </c>
      <c r="E28" s="64">
        <f t="shared" si="0"/>
        <v>0</v>
      </c>
      <c r="F28" s="64">
        <f t="shared" si="1"/>
        <v>468</v>
      </c>
      <c r="G28" s="64">
        <f t="shared" si="2"/>
        <v>605</v>
      </c>
      <c r="H28" s="64">
        <v>800</v>
      </c>
      <c r="I28" s="64">
        <f t="shared" si="4"/>
        <v>1873</v>
      </c>
      <c r="J28" s="64">
        <f t="shared" si="5"/>
        <v>31127</v>
      </c>
    </row>
    <row r="29" spans="1:10">
      <c r="A29" s="65" t="s">
        <v>188</v>
      </c>
      <c r="B29" s="65">
        <v>52000</v>
      </c>
      <c r="C29" s="64"/>
      <c r="D29" s="64">
        <f t="shared" si="3"/>
        <v>52000</v>
      </c>
      <c r="E29" s="64">
        <f t="shared" si="0"/>
        <v>0</v>
      </c>
      <c r="F29" s="64">
        <f t="shared" si="1"/>
        <v>745</v>
      </c>
      <c r="G29" s="64">
        <f t="shared" si="2"/>
        <v>834</v>
      </c>
      <c r="H29" s="64"/>
      <c r="I29" s="64">
        <f t="shared" si="4"/>
        <v>1579</v>
      </c>
      <c r="J29" s="64">
        <f t="shared" si="5"/>
        <v>50421</v>
      </c>
    </row>
    <row r="30" spans="1:10">
      <c r="A30" s="65" t="s">
        <v>189</v>
      </c>
      <c r="B30" s="65">
        <v>38900</v>
      </c>
      <c r="C30" s="64"/>
      <c r="D30" s="64">
        <f t="shared" si="3"/>
        <v>38900</v>
      </c>
      <c r="E30" s="64">
        <f t="shared" si="0"/>
        <v>0</v>
      </c>
      <c r="F30" s="64">
        <f t="shared" si="1"/>
        <v>1689</v>
      </c>
      <c r="G30" s="64">
        <f t="shared" si="2"/>
        <v>725</v>
      </c>
      <c r="H30" s="64"/>
      <c r="I30" s="64">
        <f t="shared" si="4"/>
        <v>2414</v>
      </c>
      <c r="J30" s="64">
        <f t="shared" si="5"/>
        <v>36486</v>
      </c>
    </row>
    <row r="31" spans="1:10">
      <c r="A31" s="65" t="s">
        <v>190</v>
      </c>
      <c r="B31" s="65">
        <v>41000</v>
      </c>
      <c r="C31" s="64"/>
      <c r="D31" s="64">
        <f t="shared" si="3"/>
        <v>41000</v>
      </c>
      <c r="E31" s="64">
        <f t="shared" si="0"/>
        <v>0</v>
      </c>
      <c r="F31" s="64">
        <f t="shared" si="1"/>
        <v>1773</v>
      </c>
      <c r="G31" s="64">
        <f t="shared" si="2"/>
        <v>762</v>
      </c>
      <c r="H31" s="64">
        <v>1200</v>
      </c>
      <c r="I31" s="64">
        <f t="shared" si="4"/>
        <v>3735</v>
      </c>
      <c r="J31" s="64">
        <f t="shared" si="5"/>
        <v>37265</v>
      </c>
    </row>
    <row r="32" spans="1:10">
      <c r="A32" s="65" t="s">
        <v>191</v>
      </c>
      <c r="B32" s="65">
        <v>43000</v>
      </c>
      <c r="C32" s="64">
        <v>1000</v>
      </c>
      <c r="D32" s="64">
        <f t="shared" si="3"/>
        <v>44000</v>
      </c>
      <c r="E32" s="64">
        <f t="shared" si="0"/>
        <v>0</v>
      </c>
      <c r="F32" s="64">
        <f t="shared" si="1"/>
        <v>647</v>
      </c>
      <c r="G32" s="64">
        <f t="shared" si="2"/>
        <v>834</v>
      </c>
      <c r="H32" s="64"/>
      <c r="I32" s="64">
        <f t="shared" si="4"/>
        <v>1481</v>
      </c>
      <c r="J32" s="64">
        <f t="shared" si="5"/>
        <v>42519</v>
      </c>
    </row>
  </sheetData>
  <mergeCells count="1">
    <mergeCell ref="A1:J1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C1"/>
    </sheetView>
  </sheetViews>
  <sheetFormatPr defaultRowHeight="16.2"/>
  <cols>
    <col min="1" max="1" width="13.6640625" customWidth="1"/>
    <col min="2" max="2" width="15.77734375" customWidth="1"/>
    <col min="3" max="3" width="18.33203125" customWidth="1"/>
  </cols>
  <sheetData>
    <row r="1" spans="1:3" ht="22.2">
      <c r="A1" s="82" t="s">
        <v>192</v>
      </c>
      <c r="B1" s="82"/>
      <c r="C1" s="82"/>
    </row>
    <row r="2" spans="1:3">
      <c r="A2" s="73" t="s">
        <v>193</v>
      </c>
      <c r="B2" s="73" t="s">
        <v>194</v>
      </c>
      <c r="C2" s="73" t="s">
        <v>195</v>
      </c>
    </row>
    <row r="3" spans="1:3">
      <c r="A3" s="74"/>
      <c r="B3" s="7"/>
      <c r="C3" s="64"/>
    </row>
    <row r="4" spans="1:3">
      <c r="A4" s="64"/>
      <c r="B4" s="64"/>
      <c r="C4" s="64"/>
    </row>
    <row r="5" spans="1:3">
      <c r="A5" s="75" t="s">
        <v>196</v>
      </c>
      <c r="B5" s="75" t="s">
        <v>197</v>
      </c>
      <c r="C5" s="75" t="s">
        <v>77</v>
      </c>
    </row>
    <row r="6" spans="1:3">
      <c r="A6" s="64"/>
      <c r="B6" s="64"/>
      <c r="C6" s="64"/>
    </row>
    <row r="7" spans="1:3">
      <c r="A7" s="64"/>
      <c r="B7" s="64"/>
      <c r="C7" s="64"/>
    </row>
    <row r="8" spans="1:3">
      <c r="A8" s="64"/>
      <c r="B8" s="64"/>
      <c r="C8" s="64"/>
    </row>
  </sheetData>
  <mergeCells count="1">
    <mergeCell ref="A1:C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5</vt:i4>
      </vt:variant>
    </vt:vector>
  </HeadingPairs>
  <TitlesOfParts>
    <vt:vector size="11" baseType="lpstr">
      <vt:lpstr>員工基本資料</vt:lpstr>
      <vt:lpstr>所得扣繳稅額表</vt:lpstr>
      <vt:lpstr>勞保負擔金額表</vt:lpstr>
      <vt:lpstr>健保負擔金額表</vt:lpstr>
      <vt:lpstr>薪資表</vt:lpstr>
      <vt:lpstr>轉帳明細</vt:lpstr>
      <vt:lpstr>所得稅額表</vt:lpstr>
      <vt:lpstr>員工姓名</vt:lpstr>
      <vt:lpstr>員工基本資料</vt:lpstr>
      <vt:lpstr>健保負擔表</vt:lpstr>
      <vt:lpstr>勞保負擔表</vt:lpstr>
    </vt:vector>
  </TitlesOfParts>
  <Company>旗標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張思齊 (Fred.C)</dc:creator>
  <cp:lastModifiedBy>Michelle</cp:lastModifiedBy>
  <cp:lastPrinted>2013-06-21T08:54:31Z</cp:lastPrinted>
  <dcterms:created xsi:type="dcterms:W3CDTF">1998-05-02T01:08:26Z</dcterms:created>
  <dcterms:modified xsi:type="dcterms:W3CDTF">2014-02-13T03:35:38Z</dcterms:modified>
</cp:coreProperties>
</file>